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r.rentea\Desktop\documente\Senioranträge\2025\"/>
    </mc:Choice>
  </mc:AlternateContent>
  <xr:revisionPtr revIDLastSave="0" documentId="13_ncr:1_{9FF80CC9-2DB3-470F-A235-6B4B45E499CC}" xr6:coauthVersionLast="47" xr6:coauthVersionMax="47" xr10:uidLastSave="{00000000-0000-0000-0000-000000000000}"/>
  <workbookProtection workbookAlgorithmName="SHA-512" workbookHashValue="0HnkhctqgoS1wFRD+PqYpHYJkBQiO4IyYge9gZJMGs8yG+XEkeKKk5d+lVbhWmWr2hyIvc18G7a2jX/Oxu8x0g==" workbookSaltValue="spkGlLeXfuJaduf9RhSdPA==" workbookSpinCount="100000" lockStructure="1"/>
  <bookViews>
    <workbookView xWindow="-120" yWindow="-120" windowWidth="29040" windowHeight="15840" tabRatio="718" xr2:uid="{00000000-000D-0000-FFFF-FFFF00000000}"/>
  </bookViews>
  <sheets>
    <sheet name="Antrag" sheetId="11" r:id="rId1"/>
    <sheet name="Datenquelle" sheetId="5" state="hidden" r:id="rId2"/>
    <sheet name="OP-Auflistung" sheetId="14" r:id="rId3"/>
    <sheet name="Merkblatt" sheetId="16" r:id="rId4"/>
  </sheets>
  <definedNames>
    <definedName name="Art_der_OP_BET_Ablatio">'OP-Auflistung'!$H$10:$I$209</definedName>
    <definedName name="Einzelnachweisverfahren">Datenquelle!$G$7</definedName>
    <definedName name="Erhebungsbogenverfahren">Datenquelle!$F$7:$F$311</definedName>
    <definedName name="GebLand">Datenquelle!$B$319:$B$573</definedName>
    <definedName name="Klinikum_mit_Ortsangabe">'OP-Auflistung'!$D$10:$G$209</definedName>
    <definedName name="KlinikumVerkettet4">Datenquelle!$F$7:$F$311</definedName>
    <definedName name="Leer">Datenquelle!$M$1</definedName>
    <definedName name="OP_Datum">'OP-Auflistung'!$B$10:$B$209</definedName>
    <definedName name="Plausibilität_Begründung">'OP-Auflistung'!$V$10:$V$209</definedName>
    <definedName name="_xlnm.Print_Area" localSheetId="0">Antrag!$A$1:$S$56</definedName>
    <definedName name="_xlnm.Print_Area" localSheetId="3">Merkblatt!$A$1:$C$18</definedName>
    <definedName name="_xlnm.Print_Titles" localSheetId="0">Antrag!$1:$4</definedName>
    <definedName name="_xlnm.Print_Titles" localSheetId="3">Merkblatt!$1:$7</definedName>
    <definedName name="_xlnm.Print_Titles" localSheetId="2">'OP-Auflistung'!$9:$9</definedName>
    <definedName name="Prüfung_Vollständigkeit">'OP-Auflistung'!$K$10:$K$209</definedName>
    <definedName name="RegNr">Datenquelle!$A$7:$A$291</definedName>
    <definedName name="X">Datenquelle!$M$1:$M$2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5" i="5" l="1"/>
  <c r="F296" i="5"/>
  <c r="F297" i="5"/>
  <c r="F298" i="5"/>
  <c r="F299" i="5"/>
  <c r="F300" i="5"/>
  <c r="F301" i="5"/>
  <c r="F302" i="5"/>
  <c r="F303" i="5"/>
  <c r="F304" i="5"/>
  <c r="F305" i="5"/>
  <c r="F306" i="5"/>
  <c r="F307" i="5"/>
  <c r="F308" i="5"/>
  <c r="N10" i="14" l="1"/>
  <c r="F309" i="5"/>
  <c r="F310" i="5"/>
  <c r="F294" i="5" l="1"/>
  <c r="F293" i="5"/>
  <c r="F292" i="5" l="1"/>
  <c r="F181" i="5"/>
  <c r="F97" i="5"/>
  <c r="F159" i="5"/>
  <c r="F52" i="5"/>
  <c r="F212" i="5"/>
  <c r="F262" i="5"/>
  <c r="F99" i="5"/>
  <c r="F129" i="5"/>
  <c r="F130" i="5"/>
  <c r="F264" i="5"/>
  <c r="F38" i="5"/>
  <c r="F127" i="5"/>
  <c r="F103" i="5"/>
  <c r="F59" i="5"/>
  <c r="F86" i="5"/>
  <c r="F180" i="5"/>
  <c r="F229" i="5"/>
  <c r="F80" i="5"/>
  <c r="F254" i="5"/>
  <c r="F114" i="5"/>
  <c r="F178" i="5"/>
  <c r="F35" i="5"/>
  <c r="F108" i="5"/>
  <c r="F161" i="5"/>
  <c r="F234" i="5"/>
  <c r="F119" i="5"/>
  <c r="F257" i="5"/>
  <c r="F184" i="5"/>
  <c r="F211" i="5"/>
  <c r="F45" i="5"/>
  <c r="F98" i="5"/>
  <c r="F83" i="5"/>
  <c r="F143" i="5"/>
  <c r="F63" i="5"/>
  <c r="F187" i="5"/>
  <c r="F33" i="5"/>
  <c r="F81" i="5"/>
  <c r="F121" i="5"/>
  <c r="F109" i="5"/>
  <c r="F278" i="5"/>
  <c r="F53" i="5"/>
  <c r="F210" i="5"/>
  <c r="F206" i="5"/>
  <c r="F215" i="5"/>
  <c r="F23" i="5"/>
  <c r="F132" i="5"/>
  <c r="F102" i="5"/>
  <c r="F115" i="5"/>
  <c r="F279" i="5"/>
  <c r="F177" i="5"/>
  <c r="F107" i="5"/>
  <c r="F85" i="5"/>
  <c r="F208" i="5"/>
  <c r="F89" i="5"/>
  <c r="F270" i="5"/>
  <c r="F147" i="5"/>
  <c r="F196" i="5"/>
  <c r="F8" i="5"/>
  <c r="F69" i="5"/>
  <c r="F10" i="5"/>
  <c r="F54" i="5"/>
  <c r="F112" i="5"/>
  <c r="F266" i="5"/>
  <c r="F263" i="5"/>
  <c r="F55" i="5"/>
  <c r="F144" i="5"/>
  <c r="F145" i="5"/>
  <c r="F113" i="5"/>
  <c r="F74" i="5"/>
  <c r="F75" i="5"/>
  <c r="F76" i="5"/>
  <c r="F221" i="5"/>
  <c r="F43" i="5"/>
  <c r="F95" i="5"/>
  <c r="F138" i="5"/>
  <c r="F149" i="5"/>
  <c r="F222" i="5"/>
  <c r="F267" i="5"/>
  <c r="F251" i="5"/>
  <c r="F57" i="5"/>
  <c r="F261" i="5"/>
  <c r="F84" i="5"/>
  <c r="F268" i="5"/>
  <c r="F182" i="5"/>
  <c r="F136" i="5"/>
  <c r="F32" i="5"/>
  <c r="F224" i="5"/>
  <c r="F226" i="5"/>
  <c r="F239" i="5"/>
  <c r="F79" i="5"/>
  <c r="F242" i="5"/>
  <c r="F225" i="5"/>
  <c r="F128" i="5"/>
  <c r="F140" i="5"/>
  <c r="F199" i="5"/>
  <c r="F34" i="5"/>
  <c r="F275" i="5"/>
  <c r="F25" i="5"/>
  <c r="F51" i="5"/>
  <c r="F14" i="5"/>
  <c r="F197" i="5"/>
  <c r="F110" i="5"/>
  <c r="F185" i="5"/>
  <c r="F219" i="5"/>
  <c r="F67" i="5"/>
  <c r="F171" i="5"/>
  <c r="F44" i="5"/>
  <c r="F205" i="5"/>
  <c r="F137" i="5"/>
  <c r="F141" i="5"/>
  <c r="F209" i="5"/>
  <c r="F28" i="5"/>
  <c r="F163" i="5"/>
  <c r="F250" i="5"/>
  <c r="F236" i="5"/>
  <c r="F123" i="5"/>
  <c r="F124" i="5"/>
  <c r="F106" i="5"/>
  <c r="F228" i="5"/>
  <c r="F139" i="5"/>
  <c r="F232" i="5"/>
  <c r="F243" i="5"/>
  <c r="F162" i="5"/>
  <c r="F235" i="5"/>
  <c r="F217" i="5"/>
  <c r="F240" i="5"/>
  <c r="F164" i="5"/>
  <c r="F259" i="5"/>
  <c r="F72" i="5"/>
  <c r="F73" i="5"/>
  <c r="F198" i="5"/>
  <c r="F167" i="5"/>
  <c r="F37" i="5"/>
  <c r="F126" i="5"/>
  <c r="F174" i="5"/>
  <c r="F288" i="5"/>
  <c r="F195" i="5"/>
  <c r="F172" i="5"/>
  <c r="F280" i="5"/>
  <c r="F42" i="5"/>
  <c r="F82" i="5"/>
  <c r="F256" i="5"/>
  <c r="F253" i="5"/>
  <c r="F46" i="5"/>
  <c r="F39" i="5"/>
  <c r="F247" i="5"/>
  <c r="F238" i="5"/>
  <c r="F48" i="5"/>
  <c r="F146" i="5"/>
  <c r="F157" i="5"/>
  <c r="F100" i="5"/>
  <c r="F287" i="5"/>
  <c r="F286" i="5"/>
  <c r="F186" i="5"/>
  <c r="F56" i="5"/>
  <c r="F176" i="5"/>
  <c r="F260" i="5"/>
  <c r="F22" i="5"/>
  <c r="F13" i="5"/>
  <c r="F125" i="5"/>
  <c r="F175" i="5"/>
  <c r="F249" i="5"/>
  <c r="F207" i="5"/>
  <c r="F241" i="5"/>
  <c r="F122" i="5"/>
  <c r="F50" i="5"/>
  <c r="F285" i="5"/>
  <c r="F26" i="5"/>
  <c r="F65" i="5"/>
  <c r="F202" i="5"/>
  <c r="F21" i="5"/>
  <c r="F117" i="5"/>
  <c r="F245" i="5"/>
  <c r="F18" i="5"/>
  <c r="F120" i="5"/>
  <c r="F101" i="5"/>
  <c r="F248" i="5"/>
  <c r="F60" i="5"/>
  <c r="F105" i="5"/>
  <c r="F165" i="5"/>
  <c r="F11" i="5"/>
  <c r="F170" i="5"/>
  <c r="F96" i="5"/>
  <c r="F189" i="5"/>
  <c r="F191" i="5"/>
  <c r="F150" i="5"/>
  <c r="F78" i="5"/>
  <c r="F203" i="5"/>
  <c r="F190" i="5"/>
  <c r="F131" i="5"/>
  <c r="F49" i="5"/>
  <c r="F188" i="5"/>
  <c r="F94" i="5"/>
  <c r="F47" i="5"/>
  <c r="F244" i="5"/>
  <c r="F173" i="5"/>
  <c r="F62" i="5"/>
  <c r="F111" i="5"/>
  <c r="F133" i="5"/>
  <c r="F118" i="5"/>
  <c r="F272" i="5"/>
  <c r="F277" i="5"/>
  <c r="F153" i="5"/>
  <c r="F201" i="5"/>
  <c r="F24" i="5"/>
  <c r="F265" i="5"/>
  <c r="F269" i="5"/>
  <c r="F192" i="5"/>
  <c r="F40" i="5"/>
  <c r="F166" i="5"/>
  <c r="F204" i="5"/>
  <c r="F36" i="5"/>
  <c r="F246" i="5"/>
  <c r="F154" i="5"/>
  <c r="F183" i="5"/>
  <c r="F15" i="5"/>
  <c r="F71" i="5"/>
  <c r="F70" i="5"/>
  <c r="F220" i="5"/>
  <c r="F20" i="5"/>
  <c r="F19" i="5"/>
  <c r="F58" i="5"/>
  <c r="F281" i="5"/>
  <c r="F231" i="5"/>
  <c r="F151" i="5"/>
  <c r="F90" i="5"/>
  <c r="F91" i="5"/>
  <c r="F155" i="5"/>
  <c r="F17" i="5"/>
  <c r="F276" i="5"/>
  <c r="F142" i="5"/>
  <c r="F168" i="5"/>
  <c r="F160" i="5"/>
  <c r="F158" i="5"/>
  <c r="F134" i="5"/>
  <c r="F283" i="5"/>
  <c r="F200" i="5"/>
  <c r="F271" i="5"/>
  <c r="F30" i="5"/>
  <c r="F41" i="5"/>
  <c r="F68" i="5"/>
  <c r="F291" i="5"/>
  <c r="F29" i="5"/>
  <c r="F135" i="5"/>
  <c r="F87" i="5"/>
  <c r="F61" i="5"/>
  <c r="F16" i="5"/>
  <c r="F93" i="5"/>
  <c r="F31" i="5"/>
  <c r="F213" i="5"/>
  <c r="F218" i="5"/>
  <c r="F230" i="5"/>
  <c r="F169" i="5"/>
  <c r="F193" i="5"/>
  <c r="F284" i="5"/>
  <c r="F252" i="5"/>
  <c r="F88" i="5"/>
  <c r="F104" i="5"/>
  <c r="F116" i="5"/>
  <c r="F77" i="5"/>
  <c r="F9" i="5"/>
  <c r="F27" i="5"/>
  <c r="F290" i="5"/>
  <c r="F274" i="5"/>
  <c r="F179" i="5"/>
  <c r="F214" i="5"/>
  <c r="F282" i="5"/>
  <c r="F12" i="5"/>
  <c r="F289" i="5"/>
  <c r="F64" i="5"/>
  <c r="F148" i="5"/>
  <c r="F194" i="5"/>
  <c r="F223" i="5"/>
  <c r="F66" i="5"/>
  <c r="F227" i="5"/>
  <c r="F233" i="5"/>
  <c r="F92" i="5"/>
  <c r="F216" i="5"/>
  <c r="F258" i="5"/>
  <c r="F152" i="5"/>
  <c r="F156" i="5"/>
  <c r="F273" i="5"/>
  <c r="F237" i="5"/>
  <c r="N11" i="14" l="1"/>
  <c r="O11" i="14"/>
  <c r="N12" i="14"/>
  <c r="O12" i="14"/>
  <c r="N13" i="14"/>
  <c r="O13" i="14"/>
  <c r="N14" i="14"/>
  <c r="O14" i="14"/>
  <c r="N15" i="14"/>
  <c r="O15" i="14"/>
  <c r="N16" i="14"/>
  <c r="O16" i="14"/>
  <c r="N17" i="14"/>
  <c r="O17" i="14"/>
  <c r="N18" i="14"/>
  <c r="O18" i="14"/>
  <c r="N19" i="14"/>
  <c r="O19" i="14"/>
  <c r="N20" i="14"/>
  <c r="O20" i="14"/>
  <c r="N21" i="14"/>
  <c r="O21" i="14"/>
  <c r="N22" i="14"/>
  <c r="O22" i="14"/>
  <c r="N23" i="14"/>
  <c r="O23" i="14"/>
  <c r="N24" i="14"/>
  <c r="O24" i="14"/>
  <c r="N25" i="14"/>
  <c r="O25" i="14"/>
  <c r="N26" i="14"/>
  <c r="O26" i="14"/>
  <c r="N27" i="14"/>
  <c r="O27" i="14"/>
  <c r="N28" i="14"/>
  <c r="O28" i="14"/>
  <c r="N29" i="14"/>
  <c r="O29" i="14"/>
  <c r="N30" i="14"/>
  <c r="O30" i="14"/>
  <c r="N31" i="14"/>
  <c r="O31" i="14"/>
  <c r="N32" i="14"/>
  <c r="O32" i="14"/>
  <c r="N33" i="14"/>
  <c r="O33" i="14"/>
  <c r="N34" i="14"/>
  <c r="O34" i="14"/>
  <c r="N35" i="14"/>
  <c r="O35" i="14"/>
  <c r="N36" i="14"/>
  <c r="O36" i="14"/>
  <c r="N37" i="14"/>
  <c r="O37" i="14"/>
  <c r="N38" i="14"/>
  <c r="O38" i="14"/>
  <c r="N39" i="14"/>
  <c r="O39" i="14"/>
  <c r="N40" i="14"/>
  <c r="O40" i="14"/>
  <c r="N41" i="14"/>
  <c r="O41" i="14"/>
  <c r="N42" i="14"/>
  <c r="O42" i="14"/>
  <c r="N43" i="14"/>
  <c r="O43" i="14"/>
  <c r="N44" i="14"/>
  <c r="O44" i="14"/>
  <c r="N45" i="14"/>
  <c r="O45" i="14"/>
  <c r="N46" i="14"/>
  <c r="O46" i="14"/>
  <c r="N47" i="14"/>
  <c r="O47" i="14"/>
  <c r="N48" i="14"/>
  <c r="O48" i="14"/>
  <c r="N49" i="14"/>
  <c r="O49" i="14"/>
  <c r="N50" i="14"/>
  <c r="O50" i="14"/>
  <c r="N51" i="14"/>
  <c r="O51" i="14"/>
  <c r="N52" i="14"/>
  <c r="O52" i="14"/>
  <c r="N53" i="14"/>
  <c r="O53" i="14"/>
  <c r="N54" i="14"/>
  <c r="O54" i="14"/>
  <c r="N55" i="14"/>
  <c r="O55" i="14"/>
  <c r="N56" i="14"/>
  <c r="O56" i="14"/>
  <c r="N57" i="14"/>
  <c r="O57" i="14"/>
  <c r="N58" i="14"/>
  <c r="O58" i="14"/>
  <c r="N59" i="14"/>
  <c r="O59" i="14"/>
  <c r="N60" i="14"/>
  <c r="O60" i="14"/>
  <c r="N61" i="14"/>
  <c r="O61" i="14"/>
  <c r="N62" i="14"/>
  <c r="O62" i="14"/>
  <c r="N63" i="14"/>
  <c r="O63" i="14"/>
  <c r="N64" i="14"/>
  <c r="O64" i="14"/>
  <c r="N65" i="14"/>
  <c r="O65" i="14"/>
  <c r="N66" i="14"/>
  <c r="O66" i="14"/>
  <c r="N67" i="14"/>
  <c r="O67" i="14"/>
  <c r="N68" i="14"/>
  <c r="O68" i="14"/>
  <c r="N69" i="14"/>
  <c r="O69" i="14"/>
  <c r="N70" i="14"/>
  <c r="O70" i="14"/>
  <c r="N71" i="14"/>
  <c r="O71" i="14"/>
  <c r="N72" i="14"/>
  <c r="O72" i="14"/>
  <c r="N73" i="14"/>
  <c r="O73" i="14"/>
  <c r="N74" i="14"/>
  <c r="O74" i="14"/>
  <c r="N75" i="14"/>
  <c r="O75" i="14"/>
  <c r="N76" i="14"/>
  <c r="O76" i="14"/>
  <c r="N77" i="14"/>
  <c r="O77" i="14"/>
  <c r="N78" i="14"/>
  <c r="O78" i="14"/>
  <c r="N79" i="14"/>
  <c r="O79" i="14"/>
  <c r="N80" i="14"/>
  <c r="O80" i="14"/>
  <c r="N81" i="14"/>
  <c r="O81" i="14"/>
  <c r="N82" i="14"/>
  <c r="O82" i="14"/>
  <c r="N83" i="14"/>
  <c r="O83" i="14"/>
  <c r="N84" i="14"/>
  <c r="O84" i="14"/>
  <c r="N85" i="14"/>
  <c r="O85" i="14"/>
  <c r="N86" i="14"/>
  <c r="O86" i="14"/>
  <c r="N87" i="14"/>
  <c r="O87" i="14"/>
  <c r="N88" i="14"/>
  <c r="O88" i="14"/>
  <c r="N89" i="14"/>
  <c r="O89" i="14"/>
  <c r="N90" i="14"/>
  <c r="O90" i="14"/>
  <c r="N91" i="14"/>
  <c r="O91" i="14"/>
  <c r="N92" i="14"/>
  <c r="O92" i="14"/>
  <c r="N93" i="14"/>
  <c r="O93" i="14"/>
  <c r="N94" i="14"/>
  <c r="O94" i="14"/>
  <c r="N95" i="14"/>
  <c r="O95" i="14"/>
  <c r="N96" i="14"/>
  <c r="O96" i="14"/>
  <c r="N97" i="14"/>
  <c r="O97" i="14"/>
  <c r="N98" i="14"/>
  <c r="O98" i="14"/>
  <c r="N99" i="14"/>
  <c r="O99" i="14"/>
  <c r="N100" i="14"/>
  <c r="O100" i="14"/>
  <c r="N101" i="14"/>
  <c r="O101" i="14"/>
  <c r="N102" i="14"/>
  <c r="O102" i="14"/>
  <c r="N103" i="14"/>
  <c r="O103" i="14"/>
  <c r="N104" i="14"/>
  <c r="O104" i="14"/>
  <c r="N105" i="14"/>
  <c r="O105" i="14"/>
  <c r="N106" i="14"/>
  <c r="O106" i="14"/>
  <c r="N107" i="14"/>
  <c r="O107" i="14"/>
  <c r="N108" i="14"/>
  <c r="O108" i="14"/>
  <c r="N109" i="14"/>
  <c r="O109" i="14"/>
  <c r="N110" i="14"/>
  <c r="O110" i="14"/>
  <c r="N111" i="14"/>
  <c r="O111" i="14"/>
  <c r="N112" i="14"/>
  <c r="O112" i="14"/>
  <c r="N113" i="14"/>
  <c r="O113" i="14"/>
  <c r="N114" i="14"/>
  <c r="O114" i="14"/>
  <c r="N115" i="14"/>
  <c r="O115" i="14"/>
  <c r="N116" i="14"/>
  <c r="O116" i="14"/>
  <c r="N117" i="14"/>
  <c r="O117" i="14"/>
  <c r="N118" i="14"/>
  <c r="O118" i="14"/>
  <c r="N119" i="14"/>
  <c r="O119" i="14"/>
  <c r="N120" i="14"/>
  <c r="O120" i="14"/>
  <c r="N121" i="14"/>
  <c r="O121" i="14"/>
  <c r="N122" i="14"/>
  <c r="O122" i="14"/>
  <c r="N123" i="14"/>
  <c r="O123" i="14"/>
  <c r="N124" i="14"/>
  <c r="O124" i="14"/>
  <c r="N125" i="14"/>
  <c r="O125" i="14"/>
  <c r="N126" i="14"/>
  <c r="O126" i="14"/>
  <c r="N127" i="14"/>
  <c r="O127" i="14"/>
  <c r="N128" i="14"/>
  <c r="O128" i="14"/>
  <c r="N129" i="14"/>
  <c r="O129" i="14"/>
  <c r="N130" i="14"/>
  <c r="O130" i="14"/>
  <c r="N131" i="14"/>
  <c r="O131" i="14"/>
  <c r="N132" i="14"/>
  <c r="O132" i="14"/>
  <c r="N133" i="14"/>
  <c r="O133" i="14"/>
  <c r="N134" i="14"/>
  <c r="O134" i="14"/>
  <c r="N135" i="14"/>
  <c r="O135" i="14"/>
  <c r="N136" i="14"/>
  <c r="O136" i="14"/>
  <c r="N137" i="14"/>
  <c r="O137" i="14"/>
  <c r="N138" i="14"/>
  <c r="O138" i="14"/>
  <c r="N139" i="14"/>
  <c r="O139" i="14"/>
  <c r="N140" i="14"/>
  <c r="O140" i="14"/>
  <c r="N141" i="14"/>
  <c r="O141" i="14"/>
  <c r="N142" i="14"/>
  <c r="O142" i="14"/>
  <c r="N143" i="14"/>
  <c r="O143" i="14"/>
  <c r="N144" i="14"/>
  <c r="O144" i="14"/>
  <c r="N145" i="14"/>
  <c r="O145" i="14"/>
  <c r="N146" i="14"/>
  <c r="O146" i="14"/>
  <c r="N147" i="14"/>
  <c r="O147" i="14"/>
  <c r="N148" i="14"/>
  <c r="O148" i="14"/>
  <c r="N149" i="14"/>
  <c r="O149" i="14"/>
  <c r="N150" i="14"/>
  <c r="O150" i="14"/>
  <c r="N151" i="14"/>
  <c r="O151" i="14"/>
  <c r="N152" i="14"/>
  <c r="O152" i="14"/>
  <c r="N153" i="14"/>
  <c r="O153" i="14"/>
  <c r="N154" i="14"/>
  <c r="O154" i="14"/>
  <c r="N155" i="14"/>
  <c r="O155" i="14"/>
  <c r="N156" i="14"/>
  <c r="O156" i="14"/>
  <c r="N157" i="14"/>
  <c r="O157" i="14"/>
  <c r="N158" i="14"/>
  <c r="O158" i="14"/>
  <c r="N159" i="14"/>
  <c r="O159" i="14"/>
  <c r="N160" i="14"/>
  <c r="O160" i="14"/>
  <c r="N161" i="14"/>
  <c r="O161" i="14"/>
  <c r="N162" i="14"/>
  <c r="O162" i="14"/>
  <c r="N163" i="14"/>
  <c r="O163" i="14"/>
  <c r="N164" i="14"/>
  <c r="O164" i="14"/>
  <c r="N165" i="14"/>
  <c r="O165" i="14"/>
  <c r="N166" i="14"/>
  <c r="O166" i="14"/>
  <c r="N167" i="14"/>
  <c r="O167" i="14"/>
  <c r="N168" i="14"/>
  <c r="O168" i="14"/>
  <c r="N169" i="14"/>
  <c r="O169" i="14"/>
  <c r="N170" i="14"/>
  <c r="O170" i="14"/>
  <c r="N171" i="14"/>
  <c r="O171" i="14"/>
  <c r="N172" i="14"/>
  <c r="O172" i="14"/>
  <c r="N173" i="14"/>
  <c r="O173" i="14"/>
  <c r="N174" i="14"/>
  <c r="O174" i="14"/>
  <c r="N175" i="14"/>
  <c r="O175" i="14"/>
  <c r="N176" i="14"/>
  <c r="O176" i="14"/>
  <c r="N177" i="14"/>
  <c r="O177" i="14"/>
  <c r="N178" i="14"/>
  <c r="O178" i="14"/>
  <c r="N179" i="14"/>
  <c r="O179" i="14"/>
  <c r="N180" i="14"/>
  <c r="O180" i="14"/>
  <c r="N181" i="14"/>
  <c r="O181" i="14"/>
  <c r="N182" i="14"/>
  <c r="O182" i="14"/>
  <c r="N183" i="14"/>
  <c r="O183" i="14"/>
  <c r="N184" i="14"/>
  <c r="O184" i="14"/>
  <c r="N185" i="14"/>
  <c r="O185" i="14"/>
  <c r="N186" i="14"/>
  <c r="O186" i="14"/>
  <c r="N187" i="14"/>
  <c r="O187" i="14"/>
  <c r="N188" i="14"/>
  <c r="O188" i="14"/>
  <c r="N189" i="14"/>
  <c r="O189" i="14"/>
  <c r="N190" i="14"/>
  <c r="O190" i="14"/>
  <c r="N191" i="14"/>
  <c r="O191" i="14"/>
  <c r="N192" i="14"/>
  <c r="O192" i="14"/>
  <c r="N193" i="14"/>
  <c r="O193" i="14"/>
  <c r="N194" i="14"/>
  <c r="O194" i="14"/>
  <c r="N195" i="14"/>
  <c r="O195" i="14"/>
  <c r="N196" i="14"/>
  <c r="O196" i="14"/>
  <c r="N197" i="14"/>
  <c r="O197" i="14"/>
  <c r="N198" i="14"/>
  <c r="O198" i="14"/>
  <c r="N199" i="14"/>
  <c r="O199" i="14"/>
  <c r="N200" i="14"/>
  <c r="O200" i="14"/>
  <c r="N201" i="14"/>
  <c r="O201" i="14"/>
  <c r="N202" i="14"/>
  <c r="O202" i="14"/>
  <c r="N203" i="14"/>
  <c r="O203" i="14"/>
  <c r="N204" i="14"/>
  <c r="O204" i="14"/>
  <c r="N205" i="14"/>
  <c r="O205" i="14"/>
  <c r="N206" i="14"/>
  <c r="O206" i="14"/>
  <c r="N207" i="14"/>
  <c r="O207" i="14"/>
  <c r="N208" i="14"/>
  <c r="O208" i="14"/>
  <c r="N209" i="14"/>
  <c r="O209" i="14"/>
  <c r="O10" i="14"/>
  <c r="S11" i="14" l="1"/>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10" i="14"/>
  <c r="Q11" i="14"/>
  <c r="Q10" i="14"/>
  <c r="U206" i="14" l="1"/>
  <c r="V206" i="14" s="1"/>
  <c r="J206" i="14"/>
  <c r="U198" i="14"/>
  <c r="V198" i="14" s="1"/>
  <c r="J198" i="14"/>
  <c r="U194" i="14"/>
  <c r="V194" i="14" s="1"/>
  <c r="J194" i="14"/>
  <c r="U186" i="14"/>
  <c r="V186" i="14" s="1"/>
  <c r="J186" i="14"/>
  <c r="U178" i="14"/>
  <c r="V178" i="14" s="1"/>
  <c r="J178" i="14"/>
  <c r="U174" i="14"/>
  <c r="V174" i="14" s="1"/>
  <c r="J174" i="14"/>
  <c r="U166" i="14"/>
  <c r="V166" i="14" s="1"/>
  <c r="J166" i="14"/>
  <c r="U162" i="14"/>
  <c r="V162" i="14" s="1"/>
  <c r="J162" i="14"/>
  <c r="U154" i="14"/>
  <c r="V154" i="14" s="1"/>
  <c r="J154" i="14"/>
  <c r="U146" i="14"/>
  <c r="V146" i="14" s="1"/>
  <c r="J146" i="14"/>
  <c r="U138" i="14"/>
  <c r="V138" i="14" s="1"/>
  <c r="J138" i="14"/>
  <c r="U130" i="14"/>
  <c r="V130" i="14" s="1"/>
  <c r="J130" i="14"/>
  <c r="U122" i="14"/>
  <c r="V122" i="14" s="1"/>
  <c r="J122" i="14"/>
  <c r="U114" i="14"/>
  <c r="V114" i="14" s="1"/>
  <c r="J114" i="14"/>
  <c r="U110" i="14"/>
  <c r="V110" i="14" s="1"/>
  <c r="J110" i="14"/>
  <c r="U102" i="14"/>
  <c r="V102" i="14" s="1"/>
  <c r="J102" i="14"/>
  <c r="U98" i="14"/>
  <c r="V98" i="14" s="1"/>
  <c r="J98" i="14"/>
  <c r="U90" i="14"/>
  <c r="V90" i="14" s="1"/>
  <c r="J90" i="14"/>
  <c r="U82" i="14"/>
  <c r="V82" i="14" s="1"/>
  <c r="J82" i="14"/>
  <c r="U78" i="14"/>
  <c r="V78" i="14" s="1"/>
  <c r="J78" i="14"/>
  <c r="U70" i="14"/>
  <c r="V70" i="14" s="1"/>
  <c r="J70" i="14"/>
  <c r="U62" i="14"/>
  <c r="V62" i="14" s="1"/>
  <c r="J62" i="14"/>
  <c r="U58" i="14"/>
  <c r="V58" i="14" s="1"/>
  <c r="J58" i="14"/>
  <c r="U50" i="14"/>
  <c r="V50" i="14" s="1"/>
  <c r="J50" i="14"/>
  <c r="U42" i="14"/>
  <c r="V42" i="14" s="1"/>
  <c r="J42" i="14"/>
  <c r="U38" i="14"/>
  <c r="V38" i="14" s="1"/>
  <c r="J38" i="14"/>
  <c r="U30" i="14"/>
  <c r="V30" i="14" s="1"/>
  <c r="J30" i="14"/>
  <c r="U22" i="14"/>
  <c r="V22" i="14" s="1"/>
  <c r="J22" i="14"/>
  <c r="U14" i="14"/>
  <c r="V14" i="14" s="1"/>
  <c r="J14" i="14"/>
  <c r="U209" i="14"/>
  <c r="V209" i="14" s="1"/>
  <c r="J209" i="14"/>
  <c r="U205" i="14"/>
  <c r="V205" i="14" s="1"/>
  <c r="J205" i="14"/>
  <c r="U197" i="14"/>
  <c r="V197" i="14" s="1"/>
  <c r="J197" i="14"/>
  <c r="U189" i="14"/>
  <c r="V189" i="14" s="1"/>
  <c r="J189" i="14"/>
  <c r="U185" i="14"/>
  <c r="V185" i="14" s="1"/>
  <c r="J185" i="14"/>
  <c r="U177" i="14"/>
  <c r="V177" i="14" s="1"/>
  <c r="J177" i="14"/>
  <c r="U169" i="14"/>
  <c r="V169" i="14" s="1"/>
  <c r="J169" i="14"/>
  <c r="U165" i="14"/>
  <c r="V165" i="14" s="1"/>
  <c r="J165" i="14"/>
  <c r="U157" i="14"/>
  <c r="V157" i="14" s="1"/>
  <c r="J157" i="14"/>
  <c r="U149" i="14"/>
  <c r="V149" i="14" s="1"/>
  <c r="J149" i="14"/>
  <c r="U145" i="14"/>
  <c r="V145" i="14" s="1"/>
  <c r="J145" i="14"/>
  <c r="U137" i="14"/>
  <c r="V137" i="14" s="1"/>
  <c r="J137" i="14"/>
  <c r="U129" i="14"/>
  <c r="V129" i="14" s="1"/>
  <c r="J129" i="14"/>
  <c r="U125" i="14"/>
  <c r="V125" i="14" s="1"/>
  <c r="J125" i="14"/>
  <c r="U117" i="14"/>
  <c r="V117" i="14" s="1"/>
  <c r="J117" i="14"/>
  <c r="U109" i="14"/>
  <c r="V109" i="14" s="1"/>
  <c r="J109" i="14"/>
  <c r="U105" i="14"/>
  <c r="V105" i="14" s="1"/>
  <c r="J105" i="14"/>
  <c r="U97" i="14"/>
  <c r="V97" i="14" s="1"/>
  <c r="J97" i="14"/>
  <c r="U89" i="14"/>
  <c r="V89" i="14" s="1"/>
  <c r="J89" i="14"/>
  <c r="U85" i="14"/>
  <c r="V85" i="14" s="1"/>
  <c r="J85" i="14"/>
  <c r="U81" i="14"/>
  <c r="V81" i="14" s="1"/>
  <c r="J81" i="14"/>
  <c r="U73" i="14"/>
  <c r="V73" i="14" s="1"/>
  <c r="J73" i="14"/>
  <c r="U69" i="14"/>
  <c r="V69" i="14" s="1"/>
  <c r="J69" i="14"/>
  <c r="U65" i="14"/>
  <c r="V65" i="14" s="1"/>
  <c r="J65" i="14"/>
  <c r="U61" i="14"/>
  <c r="V61" i="14" s="1"/>
  <c r="J61" i="14"/>
  <c r="U57" i="14"/>
  <c r="V57" i="14" s="1"/>
  <c r="J57" i="14"/>
  <c r="U53" i="14"/>
  <c r="V53" i="14" s="1"/>
  <c r="J53" i="14"/>
  <c r="U49" i="14"/>
  <c r="V49" i="14" s="1"/>
  <c r="J49" i="14"/>
  <c r="U45" i="14"/>
  <c r="V45" i="14" s="1"/>
  <c r="J45" i="14"/>
  <c r="U41" i="14"/>
  <c r="V41" i="14" s="1"/>
  <c r="J41" i="14"/>
  <c r="U37" i="14"/>
  <c r="V37" i="14" s="1"/>
  <c r="J37" i="14"/>
  <c r="U33" i="14"/>
  <c r="V33" i="14" s="1"/>
  <c r="J33" i="14"/>
  <c r="U29" i="14"/>
  <c r="V29" i="14" s="1"/>
  <c r="J29" i="14"/>
  <c r="U25" i="14"/>
  <c r="V25" i="14" s="1"/>
  <c r="J25" i="14"/>
  <c r="U21" i="14"/>
  <c r="V21" i="14" s="1"/>
  <c r="J21" i="14"/>
  <c r="U17" i="14"/>
  <c r="V17" i="14" s="1"/>
  <c r="J17" i="14"/>
  <c r="U208" i="14"/>
  <c r="V208" i="14" s="1"/>
  <c r="J208" i="14"/>
  <c r="U200" i="14"/>
  <c r="V200" i="14" s="1"/>
  <c r="J200" i="14"/>
  <c r="U196" i="14"/>
  <c r="V196" i="14" s="1"/>
  <c r="J196" i="14"/>
  <c r="U192" i="14"/>
  <c r="V192" i="14" s="1"/>
  <c r="J192" i="14"/>
  <c r="U188" i="14"/>
  <c r="V188" i="14" s="1"/>
  <c r="J188" i="14"/>
  <c r="U184" i="14"/>
  <c r="V184" i="14" s="1"/>
  <c r="J184" i="14"/>
  <c r="U180" i="14"/>
  <c r="V180" i="14" s="1"/>
  <c r="J180" i="14"/>
  <c r="U176" i="14"/>
  <c r="V176" i="14" s="1"/>
  <c r="J176" i="14"/>
  <c r="U172" i="14"/>
  <c r="V172" i="14" s="1"/>
  <c r="J172" i="14"/>
  <c r="U168" i="14"/>
  <c r="V168" i="14" s="1"/>
  <c r="J168" i="14"/>
  <c r="U164" i="14"/>
  <c r="V164" i="14" s="1"/>
  <c r="J164" i="14"/>
  <c r="U160" i="14"/>
  <c r="V160" i="14" s="1"/>
  <c r="J160" i="14"/>
  <c r="U156" i="14"/>
  <c r="V156" i="14" s="1"/>
  <c r="J156" i="14"/>
  <c r="U152" i="14"/>
  <c r="V152" i="14" s="1"/>
  <c r="J152" i="14"/>
  <c r="U148" i="14"/>
  <c r="V148" i="14" s="1"/>
  <c r="J148" i="14"/>
  <c r="U144" i="14"/>
  <c r="V144" i="14" s="1"/>
  <c r="J144" i="14"/>
  <c r="U140" i="14"/>
  <c r="V140" i="14" s="1"/>
  <c r="J140" i="14"/>
  <c r="U136" i="14"/>
  <c r="V136" i="14" s="1"/>
  <c r="J136" i="14"/>
  <c r="U132" i="14"/>
  <c r="V132" i="14" s="1"/>
  <c r="J132" i="14"/>
  <c r="U128" i="14"/>
  <c r="V128" i="14" s="1"/>
  <c r="J128" i="14"/>
  <c r="U124" i="14"/>
  <c r="V124" i="14" s="1"/>
  <c r="J124" i="14"/>
  <c r="U120" i="14"/>
  <c r="V120" i="14" s="1"/>
  <c r="J120" i="14"/>
  <c r="U116" i="14"/>
  <c r="V116" i="14" s="1"/>
  <c r="J116" i="14"/>
  <c r="U112" i="14"/>
  <c r="V112" i="14" s="1"/>
  <c r="J112" i="14"/>
  <c r="U108" i="14"/>
  <c r="V108" i="14" s="1"/>
  <c r="J108" i="14"/>
  <c r="U104" i="14"/>
  <c r="V104" i="14" s="1"/>
  <c r="J104" i="14"/>
  <c r="U100" i="14"/>
  <c r="V100" i="14" s="1"/>
  <c r="J100" i="14"/>
  <c r="U96" i="14"/>
  <c r="V96" i="14" s="1"/>
  <c r="J96" i="14"/>
  <c r="U92" i="14"/>
  <c r="V92" i="14" s="1"/>
  <c r="J92" i="14"/>
  <c r="U88" i="14"/>
  <c r="V88" i="14" s="1"/>
  <c r="J88" i="14"/>
  <c r="U84" i="14"/>
  <c r="V84" i="14" s="1"/>
  <c r="J84" i="14"/>
  <c r="U80" i="14"/>
  <c r="V80" i="14" s="1"/>
  <c r="J80" i="14"/>
  <c r="U76" i="14"/>
  <c r="V76" i="14" s="1"/>
  <c r="J76" i="14"/>
  <c r="U72" i="14"/>
  <c r="V72" i="14" s="1"/>
  <c r="J72" i="14"/>
  <c r="U68" i="14"/>
  <c r="V68" i="14" s="1"/>
  <c r="J68" i="14"/>
  <c r="U64" i="14"/>
  <c r="V64" i="14" s="1"/>
  <c r="J64" i="14"/>
  <c r="U60" i="14"/>
  <c r="V60" i="14" s="1"/>
  <c r="J60" i="14"/>
  <c r="U56" i="14"/>
  <c r="V56" i="14" s="1"/>
  <c r="J56" i="14"/>
  <c r="U52" i="14"/>
  <c r="V52" i="14" s="1"/>
  <c r="J52" i="14"/>
  <c r="U48" i="14"/>
  <c r="V48" i="14" s="1"/>
  <c r="J48" i="14"/>
  <c r="U44" i="14"/>
  <c r="V44" i="14" s="1"/>
  <c r="J44" i="14"/>
  <c r="U40" i="14"/>
  <c r="V40" i="14" s="1"/>
  <c r="J40" i="14"/>
  <c r="U36" i="14"/>
  <c r="V36" i="14" s="1"/>
  <c r="J36" i="14"/>
  <c r="U32" i="14"/>
  <c r="V32" i="14" s="1"/>
  <c r="J32" i="14"/>
  <c r="U28" i="14"/>
  <c r="V28" i="14" s="1"/>
  <c r="J28" i="14"/>
  <c r="U24" i="14"/>
  <c r="V24" i="14" s="1"/>
  <c r="J24" i="14"/>
  <c r="U20" i="14"/>
  <c r="V20" i="14" s="1"/>
  <c r="J20" i="14"/>
  <c r="U16" i="14"/>
  <c r="V16" i="14" s="1"/>
  <c r="J16" i="14"/>
  <c r="U12" i="14"/>
  <c r="V12" i="14" s="1"/>
  <c r="J12" i="14"/>
  <c r="U10" i="14"/>
  <c r="J10" i="14"/>
  <c r="U202" i="14"/>
  <c r="V202" i="14" s="1"/>
  <c r="J202" i="14"/>
  <c r="U190" i="14"/>
  <c r="V190" i="14" s="1"/>
  <c r="J190" i="14"/>
  <c r="U182" i="14"/>
  <c r="V182" i="14" s="1"/>
  <c r="J182" i="14"/>
  <c r="U170" i="14"/>
  <c r="V170" i="14" s="1"/>
  <c r="J170" i="14"/>
  <c r="U158" i="14"/>
  <c r="V158" i="14" s="1"/>
  <c r="J158" i="14"/>
  <c r="U150" i="14"/>
  <c r="V150" i="14" s="1"/>
  <c r="J150" i="14"/>
  <c r="U142" i="14"/>
  <c r="V142" i="14" s="1"/>
  <c r="J142" i="14"/>
  <c r="U134" i="14"/>
  <c r="V134" i="14" s="1"/>
  <c r="J134" i="14"/>
  <c r="U126" i="14"/>
  <c r="V126" i="14" s="1"/>
  <c r="J126" i="14"/>
  <c r="U118" i="14"/>
  <c r="V118" i="14" s="1"/>
  <c r="J118" i="14"/>
  <c r="U106" i="14"/>
  <c r="V106" i="14" s="1"/>
  <c r="J106" i="14"/>
  <c r="U94" i="14"/>
  <c r="V94" i="14" s="1"/>
  <c r="J94" i="14"/>
  <c r="U86" i="14"/>
  <c r="V86" i="14" s="1"/>
  <c r="J86" i="14"/>
  <c r="U74" i="14"/>
  <c r="V74" i="14" s="1"/>
  <c r="J74" i="14"/>
  <c r="U66" i="14"/>
  <c r="V66" i="14" s="1"/>
  <c r="J66" i="14"/>
  <c r="U54" i="14"/>
  <c r="V54" i="14" s="1"/>
  <c r="J54" i="14"/>
  <c r="U46" i="14"/>
  <c r="V46" i="14" s="1"/>
  <c r="J46" i="14"/>
  <c r="U34" i="14"/>
  <c r="V34" i="14" s="1"/>
  <c r="J34" i="14"/>
  <c r="U26" i="14"/>
  <c r="V26" i="14" s="1"/>
  <c r="J26" i="14"/>
  <c r="U18" i="14"/>
  <c r="V18" i="14" s="1"/>
  <c r="J18" i="14"/>
  <c r="U201" i="14"/>
  <c r="V201" i="14" s="1"/>
  <c r="J201" i="14"/>
  <c r="U193" i="14"/>
  <c r="V193" i="14" s="1"/>
  <c r="J193" i="14"/>
  <c r="U181" i="14"/>
  <c r="V181" i="14" s="1"/>
  <c r="J181" i="14"/>
  <c r="U173" i="14"/>
  <c r="V173" i="14" s="1"/>
  <c r="J173" i="14"/>
  <c r="U161" i="14"/>
  <c r="V161" i="14" s="1"/>
  <c r="J161" i="14"/>
  <c r="U153" i="14"/>
  <c r="V153" i="14" s="1"/>
  <c r="J153" i="14"/>
  <c r="U141" i="14"/>
  <c r="V141" i="14" s="1"/>
  <c r="J141" i="14"/>
  <c r="U133" i="14"/>
  <c r="V133" i="14" s="1"/>
  <c r="J133" i="14"/>
  <c r="U121" i="14"/>
  <c r="V121" i="14" s="1"/>
  <c r="J121" i="14"/>
  <c r="U113" i="14"/>
  <c r="V113" i="14" s="1"/>
  <c r="J113" i="14"/>
  <c r="U101" i="14"/>
  <c r="V101" i="14" s="1"/>
  <c r="J101" i="14"/>
  <c r="U93" i="14"/>
  <c r="V93" i="14" s="1"/>
  <c r="J93" i="14"/>
  <c r="U77" i="14"/>
  <c r="V77" i="14" s="1"/>
  <c r="J77" i="14"/>
  <c r="U13" i="14"/>
  <c r="V13" i="14" s="1"/>
  <c r="J13" i="14"/>
  <c r="U204" i="14"/>
  <c r="V204" i="14" s="1"/>
  <c r="J204" i="14"/>
  <c r="U207" i="14"/>
  <c r="V207" i="14" s="1"/>
  <c r="J207" i="14"/>
  <c r="U203" i="14"/>
  <c r="V203" i="14" s="1"/>
  <c r="J203" i="14"/>
  <c r="U199" i="14"/>
  <c r="V199" i="14" s="1"/>
  <c r="J199" i="14"/>
  <c r="U195" i="14"/>
  <c r="V195" i="14" s="1"/>
  <c r="J195" i="14"/>
  <c r="U191" i="14"/>
  <c r="V191" i="14" s="1"/>
  <c r="J191" i="14"/>
  <c r="U187" i="14"/>
  <c r="V187" i="14" s="1"/>
  <c r="J187" i="14"/>
  <c r="U183" i="14"/>
  <c r="V183" i="14" s="1"/>
  <c r="J183" i="14"/>
  <c r="U179" i="14"/>
  <c r="V179" i="14" s="1"/>
  <c r="J179" i="14"/>
  <c r="U175" i="14"/>
  <c r="V175" i="14" s="1"/>
  <c r="J175" i="14"/>
  <c r="U171" i="14"/>
  <c r="V171" i="14" s="1"/>
  <c r="J171" i="14"/>
  <c r="U167" i="14"/>
  <c r="V167" i="14" s="1"/>
  <c r="J167" i="14"/>
  <c r="U163" i="14"/>
  <c r="V163" i="14" s="1"/>
  <c r="J163" i="14"/>
  <c r="U159" i="14"/>
  <c r="V159" i="14" s="1"/>
  <c r="J159" i="14"/>
  <c r="U155" i="14"/>
  <c r="V155" i="14" s="1"/>
  <c r="J155" i="14"/>
  <c r="U151" i="14"/>
  <c r="V151" i="14" s="1"/>
  <c r="J151" i="14"/>
  <c r="U147" i="14"/>
  <c r="V147" i="14" s="1"/>
  <c r="J147" i="14"/>
  <c r="U143" i="14"/>
  <c r="V143" i="14" s="1"/>
  <c r="J143" i="14"/>
  <c r="U139" i="14"/>
  <c r="V139" i="14" s="1"/>
  <c r="J139" i="14"/>
  <c r="U135" i="14"/>
  <c r="V135" i="14" s="1"/>
  <c r="J135" i="14"/>
  <c r="U131" i="14"/>
  <c r="V131" i="14" s="1"/>
  <c r="J131" i="14"/>
  <c r="U127" i="14"/>
  <c r="V127" i="14" s="1"/>
  <c r="J127" i="14"/>
  <c r="U123" i="14"/>
  <c r="V123" i="14" s="1"/>
  <c r="J123" i="14"/>
  <c r="U119" i="14"/>
  <c r="V119" i="14" s="1"/>
  <c r="J119" i="14"/>
  <c r="U115" i="14"/>
  <c r="V115" i="14" s="1"/>
  <c r="J115" i="14"/>
  <c r="U111" i="14"/>
  <c r="V111" i="14" s="1"/>
  <c r="J111" i="14"/>
  <c r="U107" i="14"/>
  <c r="V107" i="14" s="1"/>
  <c r="J107" i="14"/>
  <c r="U103" i="14"/>
  <c r="V103" i="14" s="1"/>
  <c r="J103" i="14"/>
  <c r="U99" i="14"/>
  <c r="V99" i="14" s="1"/>
  <c r="J99" i="14"/>
  <c r="U95" i="14"/>
  <c r="V95" i="14" s="1"/>
  <c r="J95" i="14"/>
  <c r="U91" i="14"/>
  <c r="V91" i="14" s="1"/>
  <c r="J91" i="14"/>
  <c r="U87" i="14"/>
  <c r="V87" i="14" s="1"/>
  <c r="J87" i="14"/>
  <c r="U83" i="14"/>
  <c r="V83" i="14" s="1"/>
  <c r="J83" i="14"/>
  <c r="U79" i="14"/>
  <c r="V79" i="14" s="1"/>
  <c r="J79" i="14"/>
  <c r="U75" i="14"/>
  <c r="V75" i="14" s="1"/>
  <c r="J75" i="14"/>
  <c r="U71" i="14"/>
  <c r="V71" i="14" s="1"/>
  <c r="J71" i="14"/>
  <c r="U67" i="14"/>
  <c r="V67" i="14" s="1"/>
  <c r="J67" i="14"/>
  <c r="U63" i="14"/>
  <c r="V63" i="14" s="1"/>
  <c r="J63" i="14"/>
  <c r="U59" i="14"/>
  <c r="V59" i="14" s="1"/>
  <c r="J59" i="14"/>
  <c r="U55" i="14"/>
  <c r="V55" i="14" s="1"/>
  <c r="J55" i="14"/>
  <c r="U51" i="14"/>
  <c r="V51" i="14" s="1"/>
  <c r="J51" i="14"/>
  <c r="U47" i="14"/>
  <c r="V47" i="14" s="1"/>
  <c r="J47" i="14"/>
  <c r="U43" i="14"/>
  <c r="V43" i="14" s="1"/>
  <c r="J43" i="14"/>
  <c r="U39" i="14"/>
  <c r="V39" i="14" s="1"/>
  <c r="J39" i="14"/>
  <c r="U35" i="14"/>
  <c r="V35" i="14" s="1"/>
  <c r="J35" i="14"/>
  <c r="U31" i="14"/>
  <c r="V31" i="14" s="1"/>
  <c r="J31" i="14"/>
  <c r="U27" i="14"/>
  <c r="V27" i="14" s="1"/>
  <c r="J27" i="14"/>
  <c r="U23" i="14"/>
  <c r="V23" i="14" s="1"/>
  <c r="J23" i="14"/>
  <c r="U19" i="14"/>
  <c r="V19" i="14" s="1"/>
  <c r="J19" i="14"/>
  <c r="U15" i="14"/>
  <c r="V15" i="14" s="1"/>
  <c r="J15" i="14"/>
  <c r="U11" i="14"/>
  <c r="V11" i="14" s="1"/>
  <c r="J11" i="14"/>
  <c r="V10" i="14"/>
  <c r="U9" i="14" l="1"/>
  <c r="K110" i="14"/>
  <c r="Q110" i="14"/>
  <c r="Q111" i="14"/>
  <c r="Q112" i="14"/>
  <c r="Q113" i="14"/>
  <c r="K114" i="14"/>
  <c r="Q114" i="14"/>
  <c r="Q115" i="14"/>
  <c r="Q116" i="14"/>
  <c r="Q117" i="14"/>
  <c r="K118" i="14"/>
  <c r="Q118" i="14"/>
  <c r="Q119" i="14"/>
  <c r="Q120" i="14"/>
  <c r="Q121" i="14"/>
  <c r="K122" i="14"/>
  <c r="Q122" i="14"/>
  <c r="Q123" i="14"/>
  <c r="Q124" i="14"/>
  <c r="Q125" i="14"/>
  <c r="K126" i="14"/>
  <c r="Q126" i="14"/>
  <c r="Q127" i="14"/>
  <c r="Q128" i="14"/>
  <c r="Q129" i="14"/>
  <c r="K130" i="14"/>
  <c r="Q130" i="14"/>
  <c r="Q131" i="14"/>
  <c r="Q132" i="14"/>
  <c r="Q133" i="14"/>
  <c r="K134" i="14"/>
  <c r="Q134" i="14"/>
  <c r="Q135" i="14"/>
  <c r="Q136" i="14"/>
  <c r="Q137" i="14"/>
  <c r="K138" i="14"/>
  <c r="Q138" i="14"/>
  <c r="Q139" i="14"/>
  <c r="Q140" i="14"/>
  <c r="Q141" i="14"/>
  <c r="K142" i="14"/>
  <c r="Q142" i="14"/>
  <c r="Q143" i="14"/>
  <c r="Q144" i="14"/>
  <c r="Q145" i="14"/>
  <c r="K146" i="14"/>
  <c r="Q146" i="14"/>
  <c r="Q147" i="14"/>
  <c r="Q148" i="14"/>
  <c r="Q149" i="14"/>
  <c r="K150" i="14"/>
  <c r="Q150" i="14"/>
  <c r="Q151" i="14"/>
  <c r="Q152" i="14"/>
  <c r="K153" i="14"/>
  <c r="Q153" i="14"/>
  <c r="K154" i="14"/>
  <c r="Q154" i="14"/>
  <c r="Q155" i="14"/>
  <c r="Q156" i="14"/>
  <c r="K157" i="14"/>
  <c r="Q157" i="14"/>
  <c r="K158" i="14"/>
  <c r="Q158" i="14"/>
  <c r="Q159" i="14"/>
  <c r="Q160" i="14"/>
  <c r="Q161" i="14"/>
  <c r="K162" i="14"/>
  <c r="Q162" i="14"/>
  <c r="Q163" i="14"/>
  <c r="Q164" i="14"/>
  <c r="K165" i="14"/>
  <c r="Q165" i="14"/>
  <c r="K166" i="14"/>
  <c r="Q166" i="14"/>
  <c r="Q167" i="14"/>
  <c r="Q168" i="14"/>
  <c r="K169" i="14"/>
  <c r="Q169" i="14"/>
  <c r="K170" i="14"/>
  <c r="Q170" i="14"/>
  <c r="Q171" i="14"/>
  <c r="Q172" i="14"/>
  <c r="K173" i="14"/>
  <c r="Q173" i="14"/>
  <c r="K174" i="14"/>
  <c r="Q174" i="14"/>
  <c r="K175" i="14"/>
  <c r="Q175" i="14"/>
  <c r="K176" i="14"/>
  <c r="Q176" i="14"/>
  <c r="K177" i="14"/>
  <c r="Q177" i="14"/>
  <c r="K178" i="14"/>
  <c r="Q178" i="14"/>
  <c r="K179" i="14"/>
  <c r="Q179" i="14"/>
  <c r="K180" i="14"/>
  <c r="Q180" i="14"/>
  <c r="K181" i="14"/>
  <c r="Q181" i="14"/>
  <c r="K182" i="14"/>
  <c r="Q182" i="14"/>
  <c r="K183" i="14"/>
  <c r="Q183" i="14"/>
  <c r="K184" i="14"/>
  <c r="Q184" i="14"/>
  <c r="K185" i="14"/>
  <c r="Q185" i="14"/>
  <c r="K186" i="14"/>
  <c r="Q186" i="14"/>
  <c r="K187" i="14"/>
  <c r="Q187" i="14"/>
  <c r="K188" i="14"/>
  <c r="Q188" i="14"/>
  <c r="K189" i="14"/>
  <c r="Q189" i="14"/>
  <c r="K190" i="14"/>
  <c r="Q190" i="14"/>
  <c r="K191" i="14"/>
  <c r="Q191" i="14"/>
  <c r="K192" i="14"/>
  <c r="Q192" i="14"/>
  <c r="K193" i="14"/>
  <c r="Q193" i="14"/>
  <c r="K194" i="14"/>
  <c r="Q194" i="14"/>
  <c r="K195" i="14"/>
  <c r="Q195" i="14"/>
  <c r="K196" i="14"/>
  <c r="Q196" i="14"/>
  <c r="K197" i="14"/>
  <c r="Q197" i="14"/>
  <c r="K198" i="14"/>
  <c r="Q198" i="14"/>
  <c r="K199" i="14"/>
  <c r="Q199" i="14"/>
  <c r="K200" i="14"/>
  <c r="Q200" i="14"/>
  <c r="K201" i="14"/>
  <c r="Q201" i="14"/>
  <c r="K202" i="14"/>
  <c r="Q202" i="14"/>
  <c r="K203" i="14"/>
  <c r="Q203" i="14"/>
  <c r="K204" i="14"/>
  <c r="Q204" i="14"/>
  <c r="K205" i="14"/>
  <c r="Q205" i="14"/>
  <c r="K206" i="14"/>
  <c r="Q206" i="14"/>
  <c r="K207" i="14"/>
  <c r="Q207" i="14"/>
  <c r="K208" i="14"/>
  <c r="Q208" i="14"/>
  <c r="K209" i="14"/>
  <c r="Q209" i="14"/>
  <c r="K109" i="14"/>
  <c r="Q109" i="14"/>
  <c r="K140" i="14" l="1"/>
  <c r="K136" i="14"/>
  <c r="K132" i="14"/>
  <c r="K128" i="14"/>
  <c r="K124" i="14"/>
  <c r="K120" i="14"/>
  <c r="K116" i="14"/>
  <c r="K112" i="14"/>
  <c r="K161" i="14"/>
  <c r="K149" i="14"/>
  <c r="K145" i="14"/>
  <c r="K141" i="14"/>
  <c r="K137" i="14"/>
  <c r="K133" i="14"/>
  <c r="K129" i="14"/>
  <c r="K125" i="14"/>
  <c r="K121" i="14"/>
  <c r="K117" i="14"/>
  <c r="K113" i="14"/>
  <c r="K171" i="14"/>
  <c r="K159" i="14"/>
  <c r="K143" i="14"/>
  <c r="K139" i="14"/>
  <c r="K135" i="14"/>
  <c r="K127" i="14"/>
  <c r="K123" i="14"/>
  <c r="K172" i="14"/>
  <c r="K168" i="14"/>
  <c r="K164" i="14"/>
  <c r="K160" i="14"/>
  <c r="K156" i="14"/>
  <c r="K152" i="14"/>
  <c r="K148" i="14"/>
  <c r="K144" i="14"/>
  <c r="K167" i="14"/>
  <c r="K163" i="14"/>
  <c r="K155" i="14"/>
  <c r="K151" i="14"/>
  <c r="K147" i="14"/>
  <c r="K131" i="14"/>
  <c r="K119" i="14"/>
  <c r="K115" i="14"/>
  <c r="K111" i="14"/>
  <c r="K13" i="14" l="1"/>
  <c r="K25" i="14"/>
  <c r="K32" i="14"/>
  <c r="K34" i="14"/>
  <c r="K36" i="14"/>
  <c r="K38" i="14"/>
  <c r="K40" i="14"/>
  <c r="K48" i="14"/>
  <c r="K50" i="14"/>
  <c r="K54" i="14"/>
  <c r="K58" i="14"/>
  <c r="K62" i="14"/>
  <c r="K64" i="14"/>
  <c r="K66" i="14"/>
  <c r="K68" i="14"/>
  <c r="K72" i="14"/>
  <c r="K74" i="14"/>
  <c r="K88" i="14"/>
  <c r="Q19" i="14"/>
  <c r="Q12"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18" i="14"/>
  <c r="Q17" i="14"/>
  <c r="Q16" i="14"/>
  <c r="Q15" i="14"/>
  <c r="Q14" i="14"/>
  <c r="Q13" i="14"/>
  <c r="F255" i="5"/>
  <c r="B2" i="5"/>
  <c r="C2" i="5"/>
  <c r="D2" i="5"/>
  <c r="E2" i="5"/>
  <c r="Q20" i="14"/>
  <c r="K37" i="14"/>
  <c r="K61" i="14" l="1"/>
  <c r="K59" i="14"/>
  <c r="K57" i="14"/>
  <c r="K55" i="14"/>
  <c r="K39" i="14"/>
  <c r="K35" i="14"/>
  <c r="K33" i="14"/>
  <c r="K31" i="14"/>
  <c r="K27" i="14"/>
  <c r="K22" i="14"/>
  <c r="K12" i="14"/>
  <c r="K91" i="14"/>
  <c r="K87" i="14"/>
  <c r="K85" i="14"/>
  <c r="K83" i="14"/>
  <c r="K81" i="14"/>
  <c r="K79" i="14"/>
  <c r="K77" i="14"/>
  <c r="K75" i="14"/>
  <c r="K73" i="14"/>
  <c r="K71" i="14"/>
  <c r="K69" i="14"/>
  <c r="K67" i="14"/>
  <c r="K53" i="14"/>
  <c r="K51" i="14"/>
  <c r="K49" i="14"/>
  <c r="K30" i="14"/>
  <c r="K28" i="14"/>
  <c r="K26" i="14"/>
  <c r="K108" i="14"/>
  <c r="K106" i="14"/>
  <c r="K104" i="14"/>
  <c r="K102" i="14"/>
  <c r="K100" i="14"/>
  <c r="K98" i="14"/>
  <c r="K96" i="14"/>
  <c r="K94" i="14"/>
  <c r="K92" i="14"/>
  <c r="K90" i="14"/>
  <c r="K84" i="14"/>
  <c r="K78" i="14"/>
  <c r="K60" i="14"/>
  <c r="K56" i="14"/>
  <c r="K47" i="14"/>
  <c r="K45" i="14"/>
  <c r="K43" i="14"/>
  <c r="K41" i="14"/>
  <c r="K29" i="14"/>
  <c r="K63" i="14"/>
  <c r="K52" i="14"/>
  <c r="K24" i="14"/>
  <c r="K107" i="14"/>
  <c r="K103" i="14"/>
  <c r="K99" i="14"/>
  <c r="K95" i="14"/>
  <c r="K82" i="14"/>
  <c r="K76" i="14"/>
  <c r="K105" i="14"/>
  <c r="K101" i="14"/>
  <c r="K97" i="14"/>
  <c r="K93" i="14"/>
  <c r="K86" i="14"/>
  <c r="K80" i="14"/>
  <c r="K65" i="14"/>
  <c r="K89" i="14"/>
  <c r="K70" i="14"/>
  <c r="K46" i="14"/>
  <c r="K44" i="14"/>
  <c r="K42" i="14"/>
  <c r="K23" i="14"/>
  <c r="K21" i="14"/>
  <c r="K20" i="14"/>
  <c r="K15" i="14"/>
  <c r="K11" i="14"/>
  <c r="K18" i="14"/>
  <c r="K17" i="14"/>
  <c r="K10" i="14"/>
  <c r="K19" i="14"/>
  <c r="K16" i="14"/>
  <c r="K14" i="14"/>
  <c r="U39" i="11" l="1" a="1"/>
  <c r="U39" i="11" s="1"/>
  <c r="Q39" i="11" s="1"/>
  <c r="U34" i="11" a="1"/>
  <c r="U34" i="11" s="1"/>
  <c r="Q34" i="11" s="1"/>
  <c r="U38" i="11" a="1"/>
  <c r="U38" i="11" s="1"/>
  <c r="Q38" i="11" s="1"/>
  <c r="U35" i="11" a="1"/>
  <c r="U35" i="11" s="1"/>
  <c r="Q35" i="11" s="1"/>
  <c r="U37" i="11" a="1"/>
  <c r="U37" i="11" s="1"/>
  <c r="Q37" i="11" s="1"/>
  <c r="U36" i="11" a="1"/>
  <c r="U36" i="11" s="1"/>
  <c r="Q36" i="11" s="1"/>
  <c r="R41" i="11" l="1"/>
  <c r="R42" i="11" s="1"/>
  <c r="R4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A18" authorId="0" shapeId="0" xr:uid="{00000000-0006-0000-0000-000001000000}">
      <text>
        <r>
          <rPr>
            <sz val="9"/>
            <color indexed="81"/>
            <rFont val="Arial"/>
            <family val="2"/>
          </rPr>
          <t>für Urkundenaustellung relevant</t>
        </r>
      </text>
    </comment>
    <comment ref="A20" authorId="0" shapeId="0" xr:uid="{00000000-0006-0000-0000-000002000000}">
      <text>
        <r>
          <rPr>
            <sz val="9"/>
            <color indexed="81"/>
            <rFont val="Arial"/>
            <family val="2"/>
          </rPr>
          <t>für Urkundenaustellung relevant</t>
        </r>
      </text>
    </comment>
    <comment ref="H32" authorId="1" shapeId="0" xr:uid="{00000000-0006-0000-0000-000003000000}">
      <text>
        <r>
          <rPr>
            <sz val="9"/>
            <color indexed="81"/>
            <rFont val="Arial"/>
            <family val="2"/>
          </rPr>
          <t>Die Angaben beziehen sich auf das Datenjahr =&gt; gültiger Erhebungsbogen ist das darauffolgende Auditjahr; sofern nicht für das komplette Kalenderjahr die Benennung als Mammaoperateur für ein bestimmtes Brustkrebszentrum gegeben war, ist Einzelnachweisverfahren (Variante 2 ) erforderlich.</t>
        </r>
      </text>
    </comment>
    <comment ref="H34" authorId="1" shapeId="0" xr:uid="{00000000-0006-0000-0000-000004000000}">
      <text>
        <r>
          <rPr>
            <sz val="9"/>
            <color indexed="81"/>
            <rFont val="Arial"/>
            <family val="2"/>
          </rPr>
          <t>Für Variante 2 bitte auch Tabellenblatt OP-Auflistung bearbeiten.</t>
        </r>
      </text>
    </comment>
    <comment ref="H35" authorId="1" shapeId="0" xr:uid="{00000000-0006-0000-0000-000005000000}">
      <text>
        <r>
          <rPr>
            <sz val="9"/>
            <color indexed="81"/>
            <rFont val="Arial"/>
            <family val="2"/>
          </rPr>
          <t>Für Variante 2 bitte auch Tabellenblatt OP-Auflistung bearbeiten.</t>
        </r>
      </text>
    </comment>
    <comment ref="H36" authorId="1" shapeId="0" xr:uid="{00000000-0006-0000-0000-000006000000}">
      <text>
        <r>
          <rPr>
            <sz val="9"/>
            <color indexed="81"/>
            <rFont val="Arial"/>
            <family val="2"/>
          </rPr>
          <t>Für Variante 2 bitte auch Tabellenblatt OP-Auflistung bearbeiten.</t>
        </r>
      </text>
    </comment>
    <comment ref="H37" authorId="1" shapeId="0" xr:uid="{00000000-0006-0000-0000-000007000000}">
      <text>
        <r>
          <rPr>
            <sz val="9"/>
            <color indexed="81"/>
            <rFont val="Arial"/>
            <family val="2"/>
          </rPr>
          <t>Für Variante 2 bitte auch Tabellenblatt OP-Auflistung bearbeiten.</t>
        </r>
      </text>
    </comment>
    <comment ref="H38" authorId="1" shapeId="0" xr:uid="{00000000-0006-0000-0000-000008000000}">
      <text>
        <r>
          <rPr>
            <sz val="9"/>
            <color indexed="81"/>
            <rFont val="Arial"/>
            <family val="2"/>
          </rPr>
          <t>Für Variante 2 bitte auch Tabellenblatt OP-Auflistung bearbeiten.</t>
        </r>
      </text>
    </comment>
    <comment ref="H39" authorId="1" shapeId="0" xr:uid="{00000000-0006-0000-0000-000009000000}">
      <text>
        <r>
          <rPr>
            <sz val="9"/>
            <color indexed="81"/>
            <rFont val="Arial"/>
            <family val="2"/>
          </rPr>
          <t>Für Variante 2 bitte auch Tabellenblatt OP-Auflistung bearbeiten.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<sst xmlns="http://schemas.openxmlformats.org/spreadsheetml/2006/main" count="1897" uniqueCount="1495">
  <si>
    <t>Schweiz</t>
  </si>
  <si>
    <t>Österreich</t>
  </si>
  <si>
    <t>Klinikum Frankfurt Höchst</t>
  </si>
  <si>
    <t>Nicht gelistet</t>
  </si>
  <si>
    <t>Ort</t>
  </si>
  <si>
    <t>Prüfung Vollständigkeit</t>
  </si>
  <si>
    <t>Ulm</t>
  </si>
  <si>
    <t>Ansbach</t>
  </si>
  <si>
    <t>Fulda</t>
  </si>
  <si>
    <t>Torgau</t>
  </si>
  <si>
    <t>Westerstede</t>
  </si>
  <si>
    <t>Amberg</t>
  </si>
  <si>
    <t>Chemnitz</t>
  </si>
  <si>
    <t>Nürnberg</t>
  </si>
  <si>
    <t>Wetzlar</t>
  </si>
  <si>
    <t>Aalen</t>
  </si>
  <si>
    <t>Essen</t>
  </si>
  <si>
    <t>Mainz</t>
  </si>
  <si>
    <t>Worms</t>
  </si>
  <si>
    <t>Halle (Saale)</t>
  </si>
  <si>
    <t>Traunstein</t>
  </si>
  <si>
    <t>Leipzig</t>
  </si>
  <si>
    <t>Borna</t>
  </si>
  <si>
    <t>Köln</t>
  </si>
  <si>
    <t>Neumarkt in der Oberpfalz</t>
  </si>
  <si>
    <t>Heilbronn</t>
  </si>
  <si>
    <t>Hildesheim</t>
  </si>
  <si>
    <t>Landshut</t>
  </si>
  <si>
    <t>Frankfurt am Main</t>
  </si>
  <si>
    <t>Offenbach am Main</t>
  </si>
  <si>
    <t>Stade</t>
  </si>
  <si>
    <t>Coburg</t>
  </si>
  <si>
    <t>Speyer</t>
  </si>
  <si>
    <t>München</t>
  </si>
  <si>
    <t>Bottrop</t>
  </si>
  <si>
    <t>Bad Mergentheim</t>
  </si>
  <si>
    <t>Magdeburg</t>
  </si>
  <si>
    <t>Lörrach</t>
  </si>
  <si>
    <t>Mutlangen</t>
  </si>
  <si>
    <t>Böblingen</t>
  </si>
  <si>
    <t>Lahr/Schwarzwald</t>
  </si>
  <si>
    <t>Offenburg</t>
  </si>
  <si>
    <t>Singen (Hohentwiel)</t>
  </si>
  <si>
    <t>Freiburg im Breisgau</t>
  </si>
  <si>
    <t>Rosenheim</t>
  </si>
  <si>
    <t>Schweinfurt</t>
  </si>
  <si>
    <t>Stuttgart</t>
  </si>
  <si>
    <t>Dachau</t>
  </si>
  <si>
    <t>Meiningen</t>
  </si>
  <si>
    <t>Deggendorf</t>
  </si>
  <si>
    <t>Villingen-Schwenningen</t>
  </si>
  <si>
    <t>Bad Kreuznach</t>
  </si>
  <si>
    <t>Reutlingen</t>
  </si>
  <si>
    <t>Gifhorn</t>
  </si>
  <si>
    <t>Aschaffenburg</t>
  </si>
  <si>
    <t>Hannover</t>
  </si>
  <si>
    <t>Heidenheim an der Brenz</t>
  </si>
  <si>
    <t>Straubing</t>
  </si>
  <si>
    <t>Düsseldorf</t>
  </si>
  <si>
    <t>Würzburg</t>
  </si>
  <si>
    <t>Memmingen</t>
  </si>
  <si>
    <t>Regensburg</t>
  </si>
  <si>
    <t>Esslingen am Neckar</t>
  </si>
  <si>
    <t>Ludwigsburg</t>
  </si>
  <si>
    <t>Wiesbaden</t>
  </si>
  <si>
    <t>Suhl</t>
  </si>
  <si>
    <t>Trier</t>
  </si>
  <si>
    <t>Gelnhausen</t>
  </si>
  <si>
    <t>Hanau</t>
  </si>
  <si>
    <t>Nürtingen</t>
  </si>
  <si>
    <t>Kassel</t>
  </si>
  <si>
    <t>Greifswald</t>
  </si>
  <si>
    <t>Pinneberg</t>
  </si>
  <si>
    <t>Darmstadt</t>
  </si>
  <si>
    <t>Marburg</t>
  </si>
  <si>
    <t>Sigmaringen</t>
  </si>
  <si>
    <t>Potsdam</t>
  </si>
  <si>
    <t>Weißenfels</t>
  </si>
  <si>
    <t>Tübingen</t>
  </si>
  <si>
    <t>Wesel</t>
  </si>
  <si>
    <t>Bonn</t>
  </si>
  <si>
    <t>Donauwörth</t>
  </si>
  <si>
    <t>Witten</t>
  </si>
  <si>
    <t>Ludwigshafen am Rhein</t>
  </si>
  <si>
    <t>Ravensburg</t>
  </si>
  <si>
    <t>Ingolstadt</t>
  </si>
  <si>
    <t>Neuruppin</t>
  </si>
  <si>
    <t>Schwäbisch Hall</t>
  </si>
  <si>
    <t>Kaiserslautern</t>
  </si>
  <si>
    <t>Bruchsal</t>
  </si>
  <si>
    <t>Göppingen</t>
  </si>
  <si>
    <t>Weiden in der Oberpfalz</t>
  </si>
  <si>
    <t>Buchholz in der Nordheide</t>
  </si>
  <si>
    <t>Lüneburg</t>
  </si>
  <si>
    <t>Brandenburg an der Havel</t>
  </si>
  <si>
    <t>Augsburg</t>
  </si>
  <si>
    <t>Karlsruhe</t>
  </si>
  <si>
    <t>Vechta</t>
  </si>
  <si>
    <t>Mannheim</t>
  </si>
  <si>
    <t>Bamberg</t>
  </si>
  <si>
    <t>Baden-Baden</t>
  </si>
  <si>
    <t>Heppenheim (Bergstraße)</t>
  </si>
  <si>
    <t>Rotenburg (Wümme)</t>
  </si>
  <si>
    <t>Erlangen</t>
  </si>
  <si>
    <t>Georgsmarienhütte</t>
  </si>
  <si>
    <t>Baden</t>
  </si>
  <si>
    <t>Linz</t>
  </si>
  <si>
    <t>Dresden</t>
  </si>
  <si>
    <t>Fürth</t>
  </si>
  <si>
    <t>Oldenburg</t>
  </si>
  <si>
    <t>Gehrden</t>
  </si>
  <si>
    <t>Pforzheim</t>
  </si>
  <si>
    <t>Werdau</t>
  </si>
  <si>
    <t>Rostock</t>
  </si>
  <si>
    <t>Stendal</t>
  </si>
  <si>
    <t>Kempten (Allgäu)</t>
  </si>
  <si>
    <t>Luzern 16</t>
  </si>
  <si>
    <t>Itzehoe</t>
  </si>
  <si>
    <t>Winsen (Luhe)</t>
  </si>
  <si>
    <t>Kulmbach</t>
  </si>
  <si>
    <t>Kiel</t>
  </si>
  <si>
    <t>Schwerin</t>
  </si>
  <si>
    <t>Bad Saarow</t>
  </si>
  <si>
    <t>Celle</t>
  </si>
  <si>
    <t>Flensburg</t>
  </si>
  <si>
    <t>Heide</t>
  </si>
  <si>
    <t>Rüsselsheim</t>
  </si>
  <si>
    <t>Nordhausen</t>
  </si>
  <si>
    <t>Bayreuth</t>
  </si>
  <si>
    <t>Bielefeld</t>
  </si>
  <si>
    <t>Gera</t>
  </si>
  <si>
    <t>Leere Zellen</t>
  </si>
  <si>
    <t>Bearbeitung Zeile</t>
  </si>
  <si>
    <t>OP-Datum Jahr</t>
  </si>
  <si>
    <t>Nr.</t>
  </si>
  <si>
    <t>Verkettet</t>
  </si>
  <si>
    <t xml:space="preserve">Fehlende Expertise:  </t>
  </si>
  <si>
    <t xml:space="preserve">Gesamt:  </t>
  </si>
  <si>
    <t>Deutschland</t>
  </si>
  <si>
    <t>Bitte Zentrum auswählen</t>
  </si>
  <si>
    <t xml:space="preserve"> Ort: </t>
  </si>
  <si>
    <t>Afghanistan</t>
  </si>
  <si>
    <t>Ägypten</t>
  </si>
  <si>
    <t>Åland</t>
  </si>
  <si>
    <t>Albanien</t>
  </si>
  <si>
    <t>Algerien</t>
  </si>
  <si>
    <t>Amerikanische Jungferninseln</t>
  </si>
  <si>
    <t>Amerikanisch-Samoa</t>
  </si>
  <si>
    <t>Andorra</t>
  </si>
  <si>
    <t>Angola</t>
  </si>
  <si>
    <t>Anguilla</t>
  </si>
  <si>
    <t>Antarktika</t>
  </si>
  <si>
    <t>Antigua und Barbuda</t>
  </si>
  <si>
    <t>Äquatorialguinea</t>
  </si>
  <si>
    <t>Argentinien</t>
  </si>
  <si>
    <t>Armenien</t>
  </si>
  <si>
    <t>Aruba</t>
  </si>
  <si>
    <t>Aserbaidschan</t>
  </si>
  <si>
    <t>Äthiopien</t>
  </si>
  <si>
    <t>Australien</t>
  </si>
  <si>
    <t>Bahamas</t>
  </si>
  <si>
    <t>Bahrain</t>
  </si>
  <si>
    <t>Bangladesch</t>
  </si>
  <si>
    <t>Barbados</t>
  </si>
  <si>
    <t>Bassas da India</t>
  </si>
  <si>
    <t>Belarus</t>
  </si>
  <si>
    <t>Belgien</t>
  </si>
  <si>
    <t>Belize</t>
  </si>
  <si>
    <t>Benin</t>
  </si>
  <si>
    <t>Bermuda</t>
  </si>
  <si>
    <t>Bhutan</t>
  </si>
  <si>
    <t>Bolivien</t>
  </si>
  <si>
    <t>Bosnien und Herzegowina</t>
  </si>
  <si>
    <t>Botsuana</t>
  </si>
  <si>
    <t>Bouvetinsel</t>
  </si>
  <si>
    <t>Brasilien</t>
  </si>
  <si>
    <t>Britische Jungferninseln</t>
  </si>
  <si>
    <t>Britisches Territorium im Indischen Ozean</t>
  </si>
  <si>
    <t>Brunei Darussalam</t>
  </si>
  <si>
    <t>Bulgarien</t>
  </si>
  <si>
    <t>Burkina Faso</t>
  </si>
  <si>
    <t>Burundi</t>
  </si>
  <si>
    <t>Chile</t>
  </si>
  <si>
    <t>China</t>
  </si>
  <si>
    <t>Clipperton</t>
  </si>
  <si>
    <t>Cookinseln</t>
  </si>
  <si>
    <t>Costa Rica</t>
  </si>
  <si>
    <t>Côte d´Ivoire</t>
  </si>
  <si>
    <t>Dänemark</t>
  </si>
  <si>
    <t>Dominica</t>
  </si>
  <si>
    <t>Dominikanische Republik</t>
  </si>
  <si>
    <t>Dschibuti</t>
  </si>
  <si>
    <t>Ecuador</t>
  </si>
  <si>
    <t>El Salvador</t>
  </si>
  <si>
    <t>Eritrea</t>
  </si>
  <si>
    <t>Estland</t>
  </si>
  <si>
    <t>Europa</t>
  </si>
  <si>
    <t>Falklandinseln</t>
  </si>
  <si>
    <t>Färöer</t>
  </si>
  <si>
    <t>Fidschi</t>
  </si>
  <si>
    <t>Finnland</t>
  </si>
  <si>
    <t>France, Metropolitan</t>
  </si>
  <si>
    <t>Frankreich</t>
  </si>
  <si>
    <t>Französische Süd- und Antarktisgebiete</t>
  </si>
  <si>
    <t>Französisch-Guayana</t>
  </si>
  <si>
    <t>Französisch-Polynesien</t>
  </si>
  <si>
    <t>Gabun</t>
  </si>
  <si>
    <t>Gambia</t>
  </si>
  <si>
    <t>Gazastreifen</t>
  </si>
  <si>
    <t>Georgien</t>
  </si>
  <si>
    <t>Ghana</t>
  </si>
  <si>
    <t>Gibraltar</t>
  </si>
  <si>
    <t>Glorieuses</t>
  </si>
  <si>
    <t>Grenada</t>
  </si>
  <si>
    <t>Griechenland</t>
  </si>
  <si>
    <t>Grönland</t>
  </si>
  <si>
    <t>Großbritannien</t>
  </si>
  <si>
    <t>Guadeloupe</t>
  </si>
  <si>
    <t>Guam</t>
  </si>
  <si>
    <t>Guatemala</t>
  </si>
  <si>
    <t>Guernsey</t>
  </si>
  <si>
    <t>Guinea</t>
  </si>
  <si>
    <t>Guinea-Bissau</t>
  </si>
  <si>
    <t>Guyana</t>
  </si>
  <si>
    <t>Haiti</t>
  </si>
  <si>
    <t>Heard und McDonaldinseln</t>
  </si>
  <si>
    <t>Honduras</t>
  </si>
  <si>
    <t>Hongkong</t>
  </si>
  <si>
    <t>Indien</t>
  </si>
  <si>
    <t>Indonesien</t>
  </si>
  <si>
    <t>Insel Man</t>
  </si>
  <si>
    <t>Irak</t>
  </si>
  <si>
    <t>Iran</t>
  </si>
  <si>
    <t>Irland</t>
  </si>
  <si>
    <t>Island</t>
  </si>
  <si>
    <t>Israel</t>
  </si>
  <si>
    <t>Italien</t>
  </si>
  <si>
    <t>Jamaika</t>
  </si>
  <si>
    <t>Japan</t>
  </si>
  <si>
    <t>Jemen</t>
  </si>
  <si>
    <t>Jersey</t>
  </si>
  <si>
    <t>Jordanien</t>
  </si>
  <si>
    <t>Juan de Nova</t>
  </si>
  <si>
    <t>Kaimaninseln</t>
  </si>
  <si>
    <t>Kambodscha</t>
  </si>
  <si>
    <t>Kamerun</t>
  </si>
  <si>
    <t>Kanada</t>
  </si>
  <si>
    <t>Kap Verde</t>
  </si>
  <si>
    <t>Kasachstan</t>
  </si>
  <si>
    <t>Katar</t>
  </si>
  <si>
    <t>Kenia</t>
  </si>
  <si>
    <t>Kirgisistan</t>
  </si>
  <si>
    <t>Kiribati</t>
  </si>
  <si>
    <t>Kleinere Amerikanische Überseeinseln</t>
  </si>
  <si>
    <t>Kokosinseln (Keelinginseln)</t>
  </si>
  <si>
    <t>Kolumbien</t>
  </si>
  <si>
    <t>Komoren</t>
  </si>
  <si>
    <t>Kongo</t>
  </si>
  <si>
    <t>Kongo, Demokratische Republik</t>
  </si>
  <si>
    <t>Korea, Demokratische Volksrepublik</t>
  </si>
  <si>
    <t>Korea, Republik</t>
  </si>
  <si>
    <t>Kroatien</t>
  </si>
  <si>
    <t>Kuba</t>
  </si>
  <si>
    <t>Kuwait</t>
  </si>
  <si>
    <t>Laos</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</si>
  <si>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</si>
  <si>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</si>
  <si>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</si>
  <si>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</si>
  <si>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</si>
  <si>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</si>
  <si>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</si>
  <si>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</si>
  <si>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</si>
  <si>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</si>
  <si>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</si>
  <si>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</si>
  <si>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</si>
  <si>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</si>
  <si>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</si>
  <si>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</si>
  <si>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</si>
  <si>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Martinique</t>
  </si>
  <si>
    <t>Mauretanien</t>
  </si>
  <si>
    <t>Mauritius</t>
  </si>
  <si>
    <t>Mayotte</t>
  </si>
  <si>
    <t>Mazedonien</t>
  </si>
  <si>
    <t>Mexiko</t>
  </si>
  <si>
    <t>Mikronesien</t>
  </si>
  <si>
    <t>Moldau</t>
  </si>
  <si>
    <t>Monaco</t>
  </si>
  <si>
    <t>Mongolei</t>
  </si>
  <si>
    <t>Montenegro</t>
  </si>
  <si>
    <t>Montserrat</t>
  </si>
  <si>
    <t>Mosambik</t>
  </si>
  <si>
    <t>Myanmar</t>
  </si>
  <si>
    <t>Namibia</t>
  </si>
  <si>
    <t>Nauru</t>
  </si>
  <si>
    <t>Nepal</t>
  </si>
  <si>
    <t>Neukaledonien</t>
  </si>
  <si>
    <t>Neuseeland</t>
  </si>
  <si>
    <t>Nicaragua</t>
  </si>
  <si>
    <t>Niederlande</t>
  </si>
  <si>
    <t>Niederländische Antillen</t>
  </si>
  <si>
    <t>Niger</t>
  </si>
  <si>
    <t>Nigeria</t>
  </si>
  <si>
    <t>Niue</t>
  </si>
  <si>
    <t>Nördliche Marianen</t>
  </si>
  <si>
    <t>Norfolkinsel</t>
  </si>
  <si>
    <t>Norwegen</t>
  </si>
  <si>
    <t>Oman</t>
  </si>
  <si>
    <t>Pakistan</t>
  </si>
  <si>
    <t>Palau</t>
  </si>
  <si>
    <t>Panama</t>
  </si>
  <si>
    <t>Papua-Neuguinea</t>
  </si>
  <si>
    <t>Paraguay</t>
  </si>
  <si>
    <t>Peru</t>
  </si>
  <si>
    <t>Philippinen</t>
  </si>
  <si>
    <t>Pitcairninseln</t>
  </si>
  <si>
    <t>Polen</t>
  </si>
  <si>
    <t>Portugal</t>
  </si>
  <si>
    <t>Puerto Rico</t>
  </si>
  <si>
    <t>Réunion</t>
  </si>
  <si>
    <t>Ruanda</t>
  </si>
  <si>
    <t>Rumänien</t>
  </si>
  <si>
    <t>Russische Föderation</t>
  </si>
  <si>
    <t>Saint-Martin</t>
  </si>
  <si>
    <t>Salomonen</t>
  </si>
  <si>
    <t>Sambia</t>
  </si>
  <si>
    <t>Samoa</t>
  </si>
  <si>
    <t>San Marino</t>
  </si>
  <si>
    <t>São Tomé und Príncipe</t>
  </si>
  <si>
    <t>Saudi-Arabien</t>
  </si>
  <si>
    <t>Schweden</t>
  </si>
  <si>
    <t>Senegal</t>
  </si>
  <si>
    <t>Serbien</t>
  </si>
  <si>
    <t>Serbien und Montenegro</t>
  </si>
  <si>
    <t>Seychellen</t>
  </si>
  <si>
    <t>Sierra Leone</t>
  </si>
  <si>
    <t>Simbabwe</t>
  </si>
  <si>
    <t>Singapur</t>
  </si>
  <si>
    <t>Slowakei</t>
  </si>
  <si>
    <t>Slowenien</t>
  </si>
  <si>
    <t>Somalia</t>
  </si>
  <si>
    <t>Spanien</t>
  </si>
  <si>
    <t>Spitzbergen</t>
  </si>
  <si>
    <t>Sri Lanka</t>
  </si>
  <si>
    <t>St. Barthélemy</t>
  </si>
  <si>
    <t>St. Helena, Ascension und Tristan da Cunha</t>
  </si>
  <si>
    <t>St. Kitts und Nevis</t>
  </si>
  <si>
    <t>St. Lucia</t>
  </si>
  <si>
    <t>St. Pierre und Miquelon</t>
  </si>
  <si>
    <t>St. Vincent und die Grenadinen</t>
  </si>
  <si>
    <t>Südafrika</t>
  </si>
  <si>
    <t>Sudan</t>
  </si>
  <si>
    <t>Südgeorgien und die Südlichen Sandwichinseln</t>
  </si>
  <si>
    <t>Suriname</t>
  </si>
  <si>
    <t>Swasiland</t>
  </si>
  <si>
    <t>Syrien</t>
  </si>
  <si>
    <t>Tadschikistan</t>
  </si>
  <si>
    <t>Taiwan</t>
  </si>
  <si>
    <t>Tansania</t>
  </si>
  <si>
    <t>Thailand</t>
  </si>
  <si>
    <t>Timor-Leste</t>
  </si>
  <si>
    <t>Togo</t>
  </si>
  <si>
    <t>Tokelau</t>
  </si>
  <si>
    <t>Tonga</t>
  </si>
  <si>
    <t>Trinidad und Tobago</t>
  </si>
  <si>
    <t>Tromelin</t>
  </si>
  <si>
    <t>Tschad</t>
  </si>
  <si>
    <t>Tschechische Republik</t>
  </si>
  <si>
    <t>Tunesien</t>
  </si>
  <si>
    <t>Türkei</t>
  </si>
  <si>
    <t>Turkmenistan</t>
  </si>
  <si>
    <t>Turks- und Caicosinseln</t>
  </si>
  <si>
    <t>Tuvalu</t>
  </si>
  <si>
    <t>Uganda</t>
  </si>
  <si>
    <t>Ukraine</t>
  </si>
  <si>
    <t>Ungarn</t>
  </si>
  <si>
    <t>Uruguay</t>
  </si>
  <si>
    <t>Usbekistan</t>
  </si>
  <si>
    <t>Vanuatu</t>
  </si>
  <si>
    <t>Vatikanstadt</t>
  </si>
  <si>
    <t>Venezuela</t>
  </si>
  <si>
    <t>Vereinigte Arabische Emirate</t>
  </si>
  <si>
    <t>Vereinigte Staaten</t>
  </si>
  <si>
    <t>Vietnam</t>
  </si>
  <si>
    <t>Wallis und Futuna</t>
  </si>
  <si>
    <t>Weihnachtsinsel</t>
  </si>
  <si>
    <t>Westjordanland</t>
  </si>
  <si>
    <t>Westsahara</t>
  </si>
  <si>
    <t>Zentralafrikanische Republik</t>
  </si>
  <si>
    <t>Zypern</t>
  </si>
  <si>
    <t>GebLand</t>
  </si>
  <si>
    <t xml:space="preserve">                                 </t>
  </si>
  <si>
    <t xml:space="preserve">Nicht gelistet </t>
  </si>
  <si>
    <t xml:space="preserve">Qualifikationsvoraussetzungen erfüllt:  </t>
  </si>
  <si>
    <t xml:space="preserve"> </t>
  </si>
  <si>
    <t>Str./Nr.:</t>
  </si>
  <si>
    <t>Erstelldatum:</t>
  </si>
  <si>
    <t>Erstanerkennung</t>
  </si>
  <si>
    <t>Aufrechterhaltung</t>
  </si>
  <si>
    <t>Verfahren Qualifikationsbewertung</t>
  </si>
  <si>
    <t>Reg.-Nr.</t>
  </si>
  <si>
    <t>Zentrum</t>
  </si>
  <si>
    <t>Einrichtung 1</t>
  </si>
  <si>
    <t>Bundesland</t>
  </si>
  <si>
    <t/>
  </si>
  <si>
    <t>Nordrhein-Westfalen</t>
  </si>
  <si>
    <t>Baden-Württemberg</t>
  </si>
  <si>
    <t>Berlin</t>
  </si>
  <si>
    <t>Charité - Campus Mitte</t>
  </si>
  <si>
    <t>Bayern</t>
  </si>
  <si>
    <t>Hessen</t>
  </si>
  <si>
    <t>Sachsen</t>
  </si>
  <si>
    <t>Niedersachsen</t>
  </si>
  <si>
    <t>Klinikum St. Marien Amberg</t>
  </si>
  <si>
    <t>Ostalb-Klinikum Aalen</t>
  </si>
  <si>
    <t>-----</t>
  </si>
  <si>
    <t>Rheinland-Pfalz</t>
  </si>
  <si>
    <t>Sachsen-Anhalt</t>
  </si>
  <si>
    <t>Saarland</t>
  </si>
  <si>
    <t>Thüringen</t>
  </si>
  <si>
    <t>Hamburg</t>
  </si>
  <si>
    <t>Universitätsklinikum Freiburg</t>
  </si>
  <si>
    <t>Bremen</t>
  </si>
  <si>
    <t>Mecklenburg-Vorpommern</t>
  </si>
  <si>
    <t>Schleswig-Holstein</t>
  </si>
  <si>
    <t>Brandenburg</t>
  </si>
  <si>
    <t>Krankenhaus Buchholz</t>
  </si>
  <si>
    <t>Sana Klinikum Lichtenberg</t>
  </si>
  <si>
    <t>Hiermit bestätige ich die Korrektheit der in diesem Antrag gemachten Angaben. In dem Merkblatt  „Anerkennung / Registrierung Senior-Mammaoperateur“ sind weitergehende Informationen / Vorgaben enthalten, die mit der Unterzeichnung  des Antrags bestätigt bzw. anerkannt werden (z.B. Anerkennung innerhalb eines Zentrums, Kriterien Aufrechterhaltung, Gebühren).</t>
  </si>
  <si>
    <r>
      <rPr>
        <b/>
        <sz val="11"/>
        <color indexed="8"/>
        <rFont val="Arial"/>
        <family val="2"/>
      </rPr>
      <t xml:space="preserve">Anlage </t>
    </r>
    <r>
      <rPr>
        <b/>
        <sz val="10"/>
        <color indexed="8"/>
        <rFont val="Arial"/>
        <family val="2"/>
      </rPr>
      <t>- Tabellarische OP-Auflistung</t>
    </r>
  </si>
  <si>
    <t>OP-Datum</t>
  </si>
  <si>
    <t>Mammaoperateur</t>
  </si>
  <si>
    <t>Senior-Mammaoperateur</t>
  </si>
  <si>
    <t xml:space="preserve">Gültigkeit Urkunde / 
Gebühren
</t>
  </si>
  <si>
    <t>Aberkennung der Urkunde “Senior-Mammaoperateur“</t>
  </si>
  <si>
    <t>Anzahl OP's 
(BET / Ablatio)</t>
  </si>
  <si>
    <t>Art der OP
BET/Ablatio</t>
  </si>
  <si>
    <t>OP - Jahr</t>
  </si>
  <si>
    <t>ja</t>
  </si>
  <si>
    <t>nein</t>
  </si>
  <si>
    <r>
      <t>Die Urkunde Senior-Mammaoperateur kann u.a. jederzeit aberkannt werden, wenn
• die im Antrag gemachten Angaben sich als nicht korrekt erweisen
• über</t>
    </r>
    <r>
      <rPr>
        <sz val="9"/>
        <rFont val="Arial"/>
        <family val="2"/>
      </rPr>
      <t xml:space="preserve"> 3 Jahre</t>
    </r>
    <r>
      <rPr>
        <sz val="9"/>
        <color indexed="10"/>
        <rFont val="Arial"/>
        <family val="2"/>
      </rPr>
      <t xml:space="preserve"> </t>
    </r>
    <r>
      <rPr>
        <sz val="9"/>
        <color indexed="8"/>
        <rFont val="Arial"/>
        <family val="2"/>
      </rPr>
      <t xml:space="preserve">keine aktive Mamma-OP-Tätigkeit mehr ausgeführt wird
• relevante gerichtliche Verurteilungen in Bezug auf die Tätigkeit als Mediziner ausgesprochen werden
• sonstige Gründe vorliegen, die dem Anspruch an Mammaoperateure widersprechen
Über die Aberkennung der Urkunde entscheidet der Ausschuss Zertifikatserteilung bzw. weiterführende Gremien der Deutschen Krebsgesellschaft.
</t>
    </r>
  </si>
  <si>
    <t>Aktive Mamma-OP-Tätigkeit</t>
  </si>
  <si>
    <r>
      <rPr>
        <vertAlign val="superscript"/>
        <sz val="8"/>
        <color indexed="8"/>
        <rFont val="Arial"/>
        <family val="2"/>
      </rPr>
      <t xml:space="preserve">1) </t>
    </r>
    <r>
      <rPr>
        <sz val="8"/>
        <color indexed="8"/>
        <rFont val="Arial"/>
        <family val="2"/>
      </rPr>
      <t xml:space="preserve"> Aktive Mamma-
   OP-Tätigkeit</t>
    </r>
  </si>
  <si>
    <t>Qualitativer Anspruch
an OP</t>
  </si>
  <si>
    <t>Anerkennung innerhalb
OP-Team</t>
  </si>
  <si>
    <t>Anerkennung von Ausbildungsoperationen</t>
  </si>
  <si>
    <r>
      <t xml:space="preserve">Benennung "Senior-Mammaoperateur" innerhalb eines Zentrums
</t>
    </r>
    <r>
      <rPr>
        <sz val="9"/>
        <color indexed="8"/>
        <rFont val="Arial"/>
        <family val="2"/>
      </rPr>
      <t>Der Senior-Mammaoperateur stellt eine optionale Möglichkeit für die Anerkennung als Mammaoperateur dar, begleitet mit der Zielsetzung, die Ausbildung / Rotation von Mammaoperateuren zu fördern. 
Mit dem "Antrag Senior-Mammaoperateur" werden die grundsätzlichen Qualifikationsanforderungen betrachtet.</t>
    </r>
  </si>
  <si>
    <t>Klinikum mit Ortsangabe</t>
  </si>
  <si>
    <t>Aarau</t>
  </si>
  <si>
    <t>Kantonsspital Aarau</t>
  </si>
  <si>
    <t>ANregiomed Klinikum Ansbach</t>
  </si>
  <si>
    <t>Bad Homburg</t>
  </si>
  <si>
    <t>Caritas-Krankenhaus Bad Mergentheim</t>
  </si>
  <si>
    <t>Basel</t>
  </si>
  <si>
    <t>Klinikum Bayreuth</t>
  </si>
  <si>
    <t>Bern</t>
  </si>
  <si>
    <t>Braunschweig</t>
  </si>
  <si>
    <t>Städtisches Klinikum Braunschweig</t>
  </si>
  <si>
    <t>Bremerhaven</t>
  </si>
  <si>
    <t>Marien Hospital Düsseldorf</t>
  </si>
  <si>
    <t>Klinikum Esslingen</t>
  </si>
  <si>
    <t>Friedrichshafen</t>
  </si>
  <si>
    <t>Klinikum Friedrichshafen</t>
  </si>
  <si>
    <t>Göttingen</t>
  </si>
  <si>
    <t>Koblenz</t>
  </si>
  <si>
    <t>Lingen (Ems)</t>
  </si>
  <si>
    <t>Lübeck</t>
  </si>
  <si>
    <t>Neubrandenburg</t>
  </si>
  <si>
    <t>Neumünster</t>
  </si>
  <si>
    <t>Ostfildern</t>
  </si>
  <si>
    <t>Saarbrücken</t>
  </si>
  <si>
    <t>Winnenden</t>
  </si>
  <si>
    <t>Winterthur</t>
  </si>
  <si>
    <t>Wolfsburg</t>
  </si>
  <si>
    <t>Zürich</t>
  </si>
  <si>
    <t>OnkoZert GmbH</t>
  </si>
  <si>
    <t>Gartenstraße 24</t>
  </si>
  <si>
    <t>D-89231 Neu-Ulm</t>
  </si>
  <si>
    <t>Antrag Senior-Mammaoperateur</t>
  </si>
  <si>
    <t>Geb.-Land:</t>
  </si>
  <si>
    <t>Es besteht ein aktives Beschäftigungsverhältnis, das eine "aktive Mamma-OP-Tätigkeit" 
gemäß Definition "Merkblatt Mammaoperateur" vorsieht:</t>
  </si>
  <si>
    <t>Auswahl Variante</t>
  </si>
  <si>
    <t>Einzelnachweisverfahren</t>
  </si>
  <si>
    <t>(zwischen Erstelldatum und Einreichung des Antrags
 ist ein maximaler Zeitraum von 3 Monaten möglich)</t>
  </si>
  <si>
    <t xml:space="preserve">Erstantrag:   </t>
  </si>
  <si>
    <t>Einzelnachweis-verfahren</t>
  </si>
  <si>
    <t>Zentrumsauswahl</t>
  </si>
  <si>
    <t>PLZ:</t>
  </si>
  <si>
    <t>Brustzentrum Stuttgart am Marienhospital</t>
  </si>
  <si>
    <t>Brustzentrum Regio im Comprehensive Cancer Center (CCC) Marburg</t>
  </si>
  <si>
    <t>Brustkrebszentrum Bremen-Mitte</t>
  </si>
  <si>
    <t>Oldenburger Brustzentrum</t>
  </si>
  <si>
    <t>Universitäts-Brustzentrum Tübingen</t>
  </si>
  <si>
    <t>Freudenstadt</t>
  </si>
  <si>
    <t>Krankenhaus Freudenstadt</t>
  </si>
  <si>
    <t>Brustzentrum Universitäts-Frauenklinik Heidelberg</t>
  </si>
  <si>
    <t>Heidelberg</t>
  </si>
  <si>
    <t>Interdisziplinäres Brustzentrum der Universitätsfrauenklinik Ulm (IBZ)</t>
  </si>
  <si>
    <t>Interdisziplinäres Brustkrebszentrum der Charité (IBZ) im Charité Comprehensive Cancer Center</t>
  </si>
  <si>
    <t>Kooperatives Brustzentrum Klinikum Region Hannover</t>
  </si>
  <si>
    <t>Euregio-Brust-Zentrum St.-Antonius-Hospital</t>
  </si>
  <si>
    <t>Eschweiler</t>
  </si>
  <si>
    <t>St.-Antonius-Hospital Eschweiler</t>
  </si>
  <si>
    <t>Interdisziplinäres Brustzentrum Mannheim</t>
  </si>
  <si>
    <t>Kooperatives Brustzentrum Südostbayern</t>
  </si>
  <si>
    <t>Ebersberg</t>
  </si>
  <si>
    <t>Universitäres Brustkrebszentrum Mainz</t>
  </si>
  <si>
    <t>Brustzentrum im Sana Klinikum Lichtenberg</t>
  </si>
  <si>
    <t>Interdisziplinäres Brustzentrum der ALB FILS KLINIKEN</t>
  </si>
  <si>
    <t>Kooperatives Brustzentrum Landshut</t>
  </si>
  <si>
    <t>Brustzentrum Saar Mitte</t>
  </si>
  <si>
    <t>Brustzentrum am Universitätsklinikum Hamburg-Eppendorf</t>
  </si>
  <si>
    <t>Brustzentrum Klinikum Oldenburg</t>
  </si>
  <si>
    <t>Brustzentrum Südbaden</t>
  </si>
  <si>
    <t>Emmendingen</t>
  </si>
  <si>
    <t>Brustzentrum Städtisches Klinikum Karlsruhe</t>
  </si>
  <si>
    <t>Brustzentrum Chemnitz</t>
  </si>
  <si>
    <t>Mittweida</t>
  </si>
  <si>
    <t>Brustzentrum Eggenfelden</t>
  </si>
  <si>
    <t>Eggenfelden</t>
  </si>
  <si>
    <t>Brustzentrum Sana Klinikum Hameln-Pyrmont</t>
  </si>
  <si>
    <t>Hameln</t>
  </si>
  <si>
    <t>Mammazentrum Ostsachsen</t>
  </si>
  <si>
    <t>Görlitz</t>
  </si>
  <si>
    <t>Brustzentrum im St. Josefs-Hospital Wiesbaden</t>
  </si>
  <si>
    <t>Brustkrebszentrum im DIAKO Bremen</t>
  </si>
  <si>
    <t>Brustzentrum Offenburg</t>
  </si>
  <si>
    <t>Brustzentrum Nürtingen Ruit</t>
  </si>
  <si>
    <t>Brustzentrum Heilbronn - Franken</t>
  </si>
  <si>
    <t>Brustzentrum Klinikum Fürth</t>
  </si>
  <si>
    <t>Asklepios Brustzentrum Hamburg</t>
  </si>
  <si>
    <t>Kooperatives Brustzentrum Wiesbaden</t>
  </si>
  <si>
    <t>Helios Brustzentrum Gifhorn</t>
  </si>
  <si>
    <t>Universitäts-Brustzentrum Franken</t>
  </si>
  <si>
    <t>Brustkompetenzzentrum Ketteler Krankenhaus</t>
  </si>
  <si>
    <t>Brustzentrum Weißenfels</t>
  </si>
  <si>
    <t>IBZ - Interdisziplinäres Brustzentrum am Klinikum Kassel</t>
  </si>
  <si>
    <t>Brustzentrum Schwäbisch Gmünd</t>
  </si>
  <si>
    <t>abc AalenBrustCentrum</t>
  </si>
  <si>
    <t>Brustzentrum St. Joseph-Stift Bremen</t>
  </si>
  <si>
    <t>Interdisziplinäres Brustzentrum der Universitätsmedizin Greifswald</t>
  </si>
  <si>
    <t>Brustzentrum Villingen-Schwenningen / Tuttlingen</t>
  </si>
  <si>
    <t>Tuttlingen</t>
  </si>
  <si>
    <t>Brustzentrum Bremerhaven</t>
  </si>
  <si>
    <t>Brustzentrum Halle</t>
  </si>
  <si>
    <t>Radebeul</t>
  </si>
  <si>
    <t>Brustzentrum Franziskus Hospital Bielefeld</t>
  </si>
  <si>
    <t>Universitäts-Brustzentrum am Universitätsklinikum des Saarlandes</t>
  </si>
  <si>
    <t>Homburg</t>
  </si>
  <si>
    <t xml:space="preserve">Interdisziplinäres Brustzentrum Kempten/Allgäu </t>
  </si>
  <si>
    <t>Brustzentrum Oberschwaben</t>
  </si>
  <si>
    <t>Wangen im Allgäu</t>
  </si>
  <si>
    <t>Stralsund</t>
  </si>
  <si>
    <t>Bruchsaler Brustzentrum</t>
  </si>
  <si>
    <t>Brustzentrum Trier</t>
  </si>
  <si>
    <t>Brustzentrum Weiden - Marktredwitz</t>
  </si>
  <si>
    <t>Marktredwitz</t>
  </si>
  <si>
    <t>Brustkrebszentrum am St. Bernward Krankenhaus Hildesheim</t>
  </si>
  <si>
    <t>Universitäres Brustkrebszentrum Regensburg</t>
  </si>
  <si>
    <t>Brustzentrum Reutlingen</t>
  </si>
  <si>
    <t>Brustzentrum Hohenlohe</t>
  </si>
  <si>
    <t>Brustzentrum im Evangelischen Waldkrankenhaus Spandau</t>
  </si>
  <si>
    <t>Brustzentrum Ammerland-Klinik</t>
  </si>
  <si>
    <t>Brustzentrum Mittelbaden</t>
  </si>
  <si>
    <t>Interdisziplinäres Brustzentrum Braunschweig</t>
  </si>
  <si>
    <t>Brustzentrum Augsburg</t>
  </si>
  <si>
    <t>Brustzentrum am Dietrich-Bonhoeffer-Klinikum</t>
  </si>
  <si>
    <t>Brustzentrum Asklepios Harzkliniken Goslar</t>
  </si>
  <si>
    <t>Goslar</t>
  </si>
  <si>
    <t>Brustkrebszentrum Memmingen - Allgäu</t>
  </si>
  <si>
    <t>Brustzentrum Dachau</t>
  </si>
  <si>
    <t>Interdisziplinäres Brustzentrum Klinikum Nürnberg</t>
  </si>
  <si>
    <t>Brustzentrum Klinikum Hildesheim</t>
  </si>
  <si>
    <t>Interdisziplinäres Brustzentrum Jena</t>
  </si>
  <si>
    <t>Jena</t>
  </si>
  <si>
    <t>Brustzentrum Sana Klinikum Offenbach</t>
  </si>
  <si>
    <t>Brustzentrum Klinikum Bayreuth</t>
  </si>
  <si>
    <t>Brustzentrum St. Elisabeth-Krankenhaus Leipzig</t>
  </si>
  <si>
    <t>Brustzentrum Ostthüringen</t>
  </si>
  <si>
    <t>Brustzentrum Vogtland</t>
  </si>
  <si>
    <t>Rodewisch</t>
  </si>
  <si>
    <t>Brustzentrum Ingolstadt</t>
  </si>
  <si>
    <t>Brustkrebszentrum am Universitätsklinikum Leipzig</t>
  </si>
  <si>
    <t>Brustkrebszentrum Saarlouis am DRK Krankenhaus</t>
  </si>
  <si>
    <t>Saarlouis</t>
  </si>
  <si>
    <t>Brustzentrum HELIOS Klinikum Pforzheim</t>
  </si>
  <si>
    <t>Brustzentrum Schweinfurt-Mainfranken</t>
  </si>
  <si>
    <t>Nordwestsächsisches Brustzentrum Leipzig</t>
  </si>
  <si>
    <t>Brustzentrum Dresden</t>
  </si>
  <si>
    <t>Brustzentrum Neumarkt</t>
  </si>
  <si>
    <t>Brustzentrum Westend</t>
  </si>
  <si>
    <t>Brustzentrum Vinzenzkrankenhaus Hannover</t>
  </si>
  <si>
    <t>Brustzentrum Luzern</t>
  </si>
  <si>
    <t>Universitäres Brustzentrum Würzburg</t>
  </si>
  <si>
    <t>Brustzentrum Ludwigshafen</t>
  </si>
  <si>
    <t>Brustzentrum Donau-Riß</t>
  </si>
  <si>
    <t>Ehingen (Donau)</t>
  </si>
  <si>
    <t>Interdisziplinäres Brustkrebszentrum am Diakonie-Klinikum Stuttgart</t>
  </si>
  <si>
    <t>Brustzentrum Klinikum Stuttgart/Frauenklinik</t>
  </si>
  <si>
    <t>Interdisziplinäres Brustzentrum Berlin Buch</t>
  </si>
  <si>
    <t>Helios Klinikum Berlin-Buch</t>
  </si>
  <si>
    <t>Brustzentrum Kassel</t>
  </si>
  <si>
    <t>Konstanz</t>
  </si>
  <si>
    <t>Brustkrebszentrum Missio Würzburg</t>
  </si>
  <si>
    <t>Brustzentrum Worms</t>
  </si>
  <si>
    <t>Brustgesundheitszentrum Brixen - Meran Partner der Universitätsklinik Innsbruck</t>
  </si>
  <si>
    <t>Meran</t>
  </si>
  <si>
    <t>Brixen</t>
  </si>
  <si>
    <t>Brustzentrum Krankenhaus St. Marienstift Magdeburg</t>
  </si>
  <si>
    <t>Brustzentrum der Medizinischen Hochschule Hannover</t>
  </si>
  <si>
    <t>Brustzentrum am Klinikum Magdeburg</t>
  </si>
  <si>
    <t>Brustzentrum Starnberg</t>
  </si>
  <si>
    <t>Starnberg</t>
  </si>
  <si>
    <t>Brustzentrum Schaumburg</t>
  </si>
  <si>
    <t>Obernkirchen</t>
  </si>
  <si>
    <t>Brustzentrum Helios Kliniken Schwerin</t>
  </si>
  <si>
    <t>Brustzentrum Klinikum Hanau</t>
  </si>
  <si>
    <t>Brustzentrum Wolfsburg</t>
  </si>
  <si>
    <t>Brustzentrum Bamberg</t>
  </si>
  <si>
    <t>Neuwied</t>
  </si>
  <si>
    <t>Brustzentrum AGAPLESION DIAKONIEKLINIKUM HAMBURG</t>
  </si>
  <si>
    <t>Brustzentrum Stade-Buxtehude</t>
  </si>
  <si>
    <t>Buxtehude</t>
  </si>
  <si>
    <t>Elbe Klinikum Buxtehude</t>
  </si>
  <si>
    <t>Brustzentrum Osnabrück</t>
  </si>
  <si>
    <t>Brustzentrum St. Vincenz-Krankenhaus Limburg</t>
  </si>
  <si>
    <t>Limburg an der Lahn</t>
  </si>
  <si>
    <t>Brustzentrum Westmittelfranken</t>
  </si>
  <si>
    <t>Brustzentrum Universitäts-Frauenklinik Frankfurt</t>
  </si>
  <si>
    <t>Brust-Zentrum Kiel</t>
  </si>
  <si>
    <t>Interdisziplinäres Brustzentrum Düsseldorf</t>
  </si>
  <si>
    <t>Brustzentrum Nordhausen</t>
  </si>
  <si>
    <t>Brustzentrum Heidenheim</t>
  </si>
  <si>
    <t>Brustzentrum Marienhospital Bottrop</t>
  </si>
  <si>
    <t>Marienhospital Bottrop</t>
  </si>
  <si>
    <t>Brustzentrum Lüneburg</t>
  </si>
  <si>
    <t>Brustkrebszentrum DRK Krankenhaus Chemnitz-Rabenstein</t>
  </si>
  <si>
    <t>DRK Krankenhaus Chemnitz-Rabenstein</t>
  </si>
  <si>
    <t>Brustkrebszentrum der Universitätsmedizin Göttingen</t>
  </si>
  <si>
    <t>Brustzentrum am Marienkrankenhaus Hamburg</t>
  </si>
  <si>
    <t>Brustzentrum Harz</t>
  </si>
  <si>
    <t>Wernigerode</t>
  </si>
  <si>
    <t>Brustzentrum im Marienhof Katholisches Klinikum Koblenz - Montabaur</t>
  </si>
  <si>
    <t>Interdisziplinäres Brustzentrum Kantonsspital Baden</t>
  </si>
  <si>
    <t>Brustzentrum am St. Marienhospital Vechta</t>
  </si>
  <si>
    <t>Brustzentrum Weinheim</t>
  </si>
  <si>
    <t>Weinheim</t>
  </si>
  <si>
    <t>Vivantes Brustzentrum</t>
  </si>
  <si>
    <t>Kooperatives Brustzentrum Lingen-Nordhorn</t>
  </si>
  <si>
    <t>Nordhorn</t>
  </si>
  <si>
    <t>Brustzentrum Speyer</t>
  </si>
  <si>
    <t>Brustzentrum Kemperhof Koblenz &amp; St. Elisabeth Mayen</t>
  </si>
  <si>
    <t>Mayen</t>
  </si>
  <si>
    <t>Brustzentrum Josefinum Augsburg - QBA</t>
  </si>
  <si>
    <t>JOSEFINUM Augsburg</t>
  </si>
  <si>
    <t>Brustzentrum Donauwörth</t>
  </si>
  <si>
    <t>Brustkrebszentrum Potsdam</t>
  </si>
  <si>
    <t>Brustzentrum Bad Nauheim</t>
  </si>
  <si>
    <t>Bad Nauheim</t>
  </si>
  <si>
    <t>Hochwaldkrankenhaus Bad Nauheim</t>
  </si>
  <si>
    <t>Brustzentrum Tauber-Franken</t>
  </si>
  <si>
    <t>Brustzentrum Buchholz-Winsen</t>
  </si>
  <si>
    <t>Brustzentrum am AGAPLESION DIAKONIEKLINIKUM ROTENBURG</t>
  </si>
  <si>
    <t>Brustzentrum Kiel-Mitte an der Park-Klinik</t>
  </si>
  <si>
    <t>Brustzentrum Ostholstein - Standort Eutin</t>
  </si>
  <si>
    <t>Eutin</t>
  </si>
  <si>
    <t>Brustzentrum DIAKO Flensburg</t>
  </si>
  <si>
    <t>Brustkrebszentrum Nahe - Krankenhaus St. Marienwörth</t>
  </si>
  <si>
    <t>Brustkrebszentrum Lahn-Dill, Wetzlar</t>
  </si>
  <si>
    <t>Brustzentrum Kaiserslautern</t>
  </si>
  <si>
    <t>Brustkompetenzzentrum am Klinikzentrum Linz</t>
  </si>
  <si>
    <t>Brustkrebszentrum Landshut-Achdorf</t>
  </si>
  <si>
    <t>Brustkrebszentrum Kulmbach</t>
  </si>
  <si>
    <t>Brustkrebszentrum Herdecke</t>
  </si>
  <si>
    <t>Herdecke</t>
  </si>
  <si>
    <t>Brustkrebszentrum Neuruppin | Nordbrandenburg</t>
  </si>
  <si>
    <t>Brustzentrum Werdau - Südwestsachsen</t>
  </si>
  <si>
    <t>Universitäres Brustkrebszentrum Inselspital Bern</t>
  </si>
  <si>
    <t>Inselspital Bern</t>
  </si>
  <si>
    <t>Südhessisches Brustzentrum Darmstadt</t>
  </si>
  <si>
    <t>Klinikum Darmstadt</t>
  </si>
  <si>
    <t>Brustzentrum am Cancer Center UniversitätsSpital Zürich</t>
  </si>
  <si>
    <t>Brustkrebszentrum am Westdeutschen Tumorzentrum - Universitätsmedizin Essen</t>
  </si>
  <si>
    <t>Universitätsklinikum Essen</t>
  </si>
  <si>
    <t>Brustzentrum Celle</t>
  </si>
  <si>
    <t>Allgemeines Krankenhaus Celle</t>
  </si>
  <si>
    <t>Brustkrebszentrum Bad Homburg Hochtaunus-Kliniken</t>
  </si>
  <si>
    <t>Brustkrebszentrum Frankfurt - Höchst</t>
  </si>
  <si>
    <t>Brustkrebszentrum Martin-Luther-Krankenhaus Berlin</t>
  </si>
  <si>
    <t>Martin-Luther-Krankenhaus Berlin</t>
  </si>
  <si>
    <t>Brustkrebszentrum Oberhavel</t>
  </si>
  <si>
    <t>Oranienburg</t>
  </si>
  <si>
    <t>Brustzentrum Siloah St.Trudpert Klinikum Pforzheim</t>
  </si>
  <si>
    <t>Universitäts-Brustzentrum Rostock</t>
  </si>
  <si>
    <t>Brustkrebszentrum St. Elisabeth Lörrach</t>
  </si>
  <si>
    <t>Interdisziplinäres Brustkrebszentrum am Rotkreuzklinikum München</t>
  </si>
  <si>
    <t>Brustkrebszentrum Wittlich</t>
  </si>
  <si>
    <t>Wittlich</t>
  </si>
  <si>
    <t>Brustkrebszentrum Straubing</t>
  </si>
  <si>
    <t>Interdisziplinäres Brustkrebszentrum Kliniken Essen-Mitte</t>
  </si>
  <si>
    <t>Brustzentrum Gelnhausen</t>
  </si>
  <si>
    <t>Brustkrebszentrum Albertinen-Krankenhaus Hamburg</t>
  </si>
  <si>
    <t>Brustkrebszentrum am Marien Hospital Düsseldorf</t>
  </si>
  <si>
    <t>Brustkrebszentrum am Kantonsspital Aarau</t>
  </si>
  <si>
    <t>Universitätsspital Basel</t>
  </si>
  <si>
    <t>Brustkrebszentrum Stadtspital Triemli</t>
  </si>
  <si>
    <t>Brust Tumorzentrum Winterthur</t>
  </si>
  <si>
    <t>Brustkrebszentrum am Robert-Koch-Krankenhaus Apolda</t>
  </si>
  <si>
    <t>Apolda</t>
  </si>
  <si>
    <t>Robert-Koch-Krankenhaus Apolda</t>
  </si>
  <si>
    <t>Brustkrebszentrum Klinik Hirslanden Zürich</t>
  </si>
  <si>
    <t>Chur</t>
  </si>
  <si>
    <t>Interdisziplinäres Brustkrebszentrum Helios Klinikum München West</t>
  </si>
  <si>
    <t>Interdisziplinäres Brustkrebszentrum Rheinfelden</t>
  </si>
  <si>
    <t>Rheinfelden</t>
  </si>
  <si>
    <t>Brustkrebszentrum Rüsselsheim</t>
  </si>
  <si>
    <t>Laut OP-Einzelauflistung</t>
  </si>
  <si>
    <t>X</t>
  </si>
  <si>
    <t>Antrag Anerkennung / Registrierung “Senior-Mammaoperateur“</t>
  </si>
  <si>
    <t>Kombination:</t>
  </si>
  <si>
    <t xml:space="preserve">Die operative Expertise ist in einem qualitätsgesicherten Umfeld, ähnlich dem eines zertifizierten Brustkrebszentrums, nachzuweisen. Von Bedeutung hierbei sind insbesondere die leitlinienkonforme Therapieausrichtung sowie das Erreichen operativer Kennzahlenwerte gemäß Datenblatt. Operationen, die nicht in diesem Umfeld erfolgen bzw. dem geforderten Standard genügen, dürfen nicht angegeben werden. </t>
  </si>
  <si>
    <t>Jeder Eingriff kann nur einem benannten Mammaoperateur zugeordnet werden (Situation: Operation wird von 2 benannten Mammaoperateuren durchgeführt). Als Zweitoperateur können nur Fälle angerechnet werden, die zum Zwecke der Ausbildung assistiert werden.
Ausnahme für Senior-Mammaoperateur: Operationen als Zweitoperateur (zum Zwecke der Ausbildung oder Assistenz eines benannten Mamma-Operateurs) können angerechnet werden.</t>
  </si>
  <si>
    <t>Eine Bewertung bzw. Zählung ist nur möglich, wenn die Liste elektronisch bearbeitet und jede Zeile vollständig ausgefüllt ist. Es dürfen nur Operationen aufgeführt werden, die der Primärfalldefinition des aktuell gültigen Erhebungsbogens entsprechen (siehe auch Merkblatt).</t>
  </si>
  <si>
    <t>Geb.-Datum Patient </t>
  </si>
  <si>
    <t>Prüfung Plausibilität</t>
  </si>
  <si>
    <t>Antrag Anerkennung / Registrierung 
“Senior-Mammaoperateur“</t>
  </si>
  <si>
    <t>Dupl. OP-Datum</t>
  </si>
  <si>
    <t xml:space="preserve">Dupl. Geb.-Datum Pat. </t>
  </si>
  <si>
    <t>Plausibilität prüfen</t>
  </si>
  <si>
    <t>Plausibilität Begründung</t>
  </si>
  <si>
    <t xml:space="preserve">Es muss ein Beschäftigungsverhältnis bestehen, das eine regelmäßige operative Tätigkeit als Mammaoperateur ermöglicht und auch vorsieht. Falls ein solches Beschäftigungsverhältnis aktuell aufgrund besonderer Umstände nicht vorliegt, kann eine Sonderbewertung beantragt werden (gesonderte Stellungnahme erforderlich). Wenn in den letzten 3 Jahren keine operative Tätigkeit im Rahmen des Mammakarzinoms wahrgenommen wurde, ist eine Verlängerung der Urkunden nicht möglich. 
Sofern im aktuellen Kalenderjahr keine Mamma-OP’s angegeben sind, ist dies gesondert zu kommentieren (Stellungnahme, aus der hervorgeht, dass Kriterium „Aktive Mamma-OP-Tätigkeit“ erfüllt ist). </t>
  </si>
  <si>
    <t xml:space="preserve">  E-Mail:</t>
  </si>
  <si>
    <t>Das Verfahren für die Qualifikationsbewertung wird durch die Zertifizierungskommission bestimmt. Die Qualifikationsbewertung erfolgt aktuell auf Basis der vom Antragsteller gemachten Angaben und den im OnkoZert-Audit erlangten Ergebnissen (incl. Angaben im Erhebungsbogen). Ausdrücklich wird die Möglichkeit vorgesehen, die Antragsangaben stichprobenartig im Rahmen der Audits durch die Fachexperten zu überprüfen.</t>
  </si>
  <si>
    <t>Bitte Unplausibilität Verdopplung Geb.-Datum Patient begründen:</t>
  </si>
  <si>
    <t>Anzahl OP's mit Plausi begründet</t>
  </si>
  <si>
    <t>Brustkrebszentrum im CIO Bonn</t>
  </si>
  <si>
    <t>Brustkrebszentrum im CIO Köln</t>
  </si>
  <si>
    <t>Privatanschrift:</t>
  </si>
  <si>
    <t>Name:</t>
  </si>
  <si>
    <t>Anrede:</t>
  </si>
  <si>
    <t xml:space="preserve">Titel: </t>
  </si>
  <si>
    <t>Vorname:</t>
  </si>
  <si>
    <t>Tel.-Nr.:</t>
  </si>
  <si>
    <t xml:space="preserve">Geb.-Datum:   </t>
  </si>
  <si>
    <t xml:space="preserve">Geb.-Ort:   </t>
  </si>
  <si>
    <t xml:space="preserve">Verlängerung:    </t>
  </si>
  <si>
    <t>Derzeitiges Klinikum:</t>
  </si>
  <si>
    <t>Brustzentrum an den DRK Kliniken Berlin Köpenick</t>
  </si>
  <si>
    <t>DRK Kliniken Berlin Köpenick</t>
  </si>
  <si>
    <t>Brustzentrum im Helios Klinikum Bad Saarow</t>
  </si>
  <si>
    <t>Helios Brustzentrum Stralsund</t>
  </si>
  <si>
    <t xml:space="preserve">Brustzentrum - City </t>
  </si>
  <si>
    <t>Brustkrebszentrum Pinneberg</t>
  </si>
  <si>
    <t>Brustkrebszentrum Rems-Murr-Klinikum Winnenden</t>
  </si>
  <si>
    <t>Brustzentrum Helios Mariahilf - Hamburg</t>
  </si>
  <si>
    <t>Brustkrebszentrum an der München Klinik Harlaching</t>
  </si>
  <si>
    <t>Brustkrebszentrum Klinikum Passau</t>
  </si>
  <si>
    <t>Passau</t>
  </si>
  <si>
    <t xml:space="preserve">Brustkrebszentrum Thun - Berner Oberland </t>
  </si>
  <si>
    <t>Thun</t>
  </si>
  <si>
    <t>Brustkrebszentrum am Klinikum Klagenfurt</t>
  </si>
  <si>
    <t>Klagenfurt am Wörthersee</t>
  </si>
  <si>
    <t>Brustkrebszentrum Köln Holweide</t>
  </si>
  <si>
    <t>Brustkrebszentrum am Evangelischen Krankenhaus Wesel</t>
  </si>
  <si>
    <r>
      <t>Gesamtübersicht operative Expertise</t>
    </r>
    <r>
      <rPr>
        <sz val="8"/>
        <color indexed="8"/>
        <rFont val="Arial"/>
        <family val="2"/>
      </rPr>
      <t xml:space="preserve"> </t>
    </r>
    <r>
      <rPr>
        <sz val="8"/>
        <color rgb="FFFF0000"/>
        <rFont val="Arial"/>
        <family val="2"/>
      </rPr>
      <t>(Hinweise zum Ausfüllen der Tabelle entnehmen Sie den unten aufgeführten Anmerkungen.)</t>
    </r>
  </si>
  <si>
    <t>Anmerkungen zu den Anerkennungsmöglichkeiten und zum Ausfüllen der Tabelle "Gesamtübersicht operative Expertise":</t>
  </si>
  <si>
    <t>Variante 2 -
Einzelnachweisverfahren:</t>
  </si>
  <si>
    <t>Eine Anrechnung von Operationen ist auch dann möglich, wenn die geforderte Jahresexpertise von 50 Eingriffen nur in Teilen gegeben ist (Bewertungsgrundlage = 5 Jahres-Expertise). Sofern die OP-Berichte nicht verfügbar sind, ist persönliche Rücksprache mit OnkoZert zu halten.</t>
  </si>
  <si>
    <t>Eine Kombination der Variante 1 und 2 ist möglich, jedoch nicht bezogen auf ein bestimmtes Kalenderjahr.</t>
  </si>
  <si>
    <t>Unabhängig vom Erstelldatum werden die letzten 5 vollständigen Kalenderjahre und zusätzlich die im aktuellen Kalenderjahr erlangte Expertise anerkannt.</t>
  </si>
  <si>
    <r>
      <rPr>
        <b/>
        <sz val="8"/>
        <rFont val="Arial"/>
        <family val="2"/>
      </rPr>
      <t xml:space="preserve">Bearbeitungshinweise: </t>
    </r>
    <r>
      <rPr>
        <sz val="8"/>
        <rFont val="Arial"/>
        <family val="2"/>
      </rPr>
      <t xml:space="preserve">Die Felder stehen teilweise in Abhängigkeit zueinander. Daher ist jede Zeile vollständig von links nach rechts und fortlaufend von oben nach unten zu bearbeiten. Grau "hinterlegte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Innerhalb der vorliegenden Datei ist die Nutzung der Kopierfunktion möglich. Ansonsten gilt: die Übernahme von Daten aus anderen Dateien mit der Kopierfunktion kann zu Fehlern führen, daher sollten Zahlen und Texte manuell eingegeben werden. </t>
    </r>
  </si>
  <si>
    <r>
      <rPr>
        <u/>
        <sz val="8"/>
        <color indexed="8"/>
        <rFont val="Arial"/>
        <family val="2"/>
      </rPr>
      <t>Bearbeitungshinweise „Gesamtübersicht operative Expertise“:</t>
    </r>
    <r>
      <rPr>
        <sz val="8"/>
        <color indexed="8"/>
        <rFont val="Arial"/>
        <family val="2"/>
      </rPr>
      <t xml:space="preserve">
Die OP-Erfahrung ist detailliert anzugeben.
Wählen Sie hierfür für das entsprechende Kalenderjahr in der 1. Spalte „Einzelnachweisverfahren“ und in der 3. Spalte „Laut OP-Einzelauflistung“ über das jeweilige Drop-Down-Feld aus.
Tragen Sie auf dem 2. Tabellenblatt „OP-Auflistung“ alle operativen Eingriffe inkl. OP-Datum, Geb.-Datum Patient, Klinikum und Art der OP einzeln ein. Die kumulierten OP-Zahlen werden automatisch in die Gesamtübersicht übertragen.
 </t>
    </r>
  </si>
  <si>
    <r>
      <t>• Aktive Mamma-OP-Tätigkeit</t>
    </r>
    <r>
      <rPr>
        <vertAlign val="superscript"/>
        <sz val="9"/>
        <color indexed="8"/>
        <rFont val="Arial"/>
        <family val="2"/>
      </rPr>
      <t>1)</t>
    </r>
    <r>
      <rPr>
        <sz val="9"/>
        <color indexed="8"/>
        <rFont val="Arial"/>
        <family val="2"/>
      </rPr>
      <t xml:space="preserve">
• Anforderung identisch "Erstanerkennung 
  Senior-Mammaoperateur"
• Expertise Mamma-OP’s ist aufzuzeigen 
• Gültigkeitsdauer Urkunde 5 Jahre</t>
    </r>
  </si>
  <si>
    <t xml:space="preserve">Zulassung neuer Mamma-Operateur
In den letzten 3 Jahren mind. 60 Eingriffe (Entfernung eines inv.Tm/DCIS, nicht auf Primärfälle beschränkt) bei Mammakarzinom; Nachweis anhand tabellarischer Auflistung
inkl. OP-Berichte.
</t>
  </si>
  <si>
    <t>pro Kalenderjahr mind. 50 Mamma-OP’s (Entfernung eines inv.Tm/DCIS, nicht auf Primärfälle beschränkt) pro benanntem Operateur</t>
  </si>
  <si>
    <t>→ Die zugehörigen OP-Berichte müssen im Klinikum vorliegen, aber nicht mit eingereicht werden.</t>
  </si>
  <si>
    <t>Mammaoperateure in Ausbildung müssen bei Ihren Tätigkeiten als Erstoperateur die Beteiligung eines (Senior-) Mammaoperateurs als Zweitoperateur verbindlich nachweisen. Nur in diesem Fall kann in einem DKG-zertifizierten Brustkrebszentrum die Operation als Expertise sowohl für den Erst- als auch Zweitoperateur gezählt werden. Für Mammaoperateure in Ausbildung (gemäß EB 5.2.6/5.2.7) werden nur OP’s als Erstoperateur angerechnet.</t>
  </si>
  <si>
    <t>Brustkrebszentrum St. Claraspital Basel</t>
  </si>
  <si>
    <t>Brustkrebszentrum Waldfriede Berlin</t>
  </si>
  <si>
    <t>Brustkrebszentrum Lindenhof Bern</t>
  </si>
  <si>
    <t>Engeriedspital Bern</t>
  </si>
  <si>
    <t>Biberach an der Riss</t>
  </si>
  <si>
    <t xml:space="preserve">Brandenburgisches Brustkrebszentrum </t>
  </si>
  <si>
    <t>Brustkrebszentrum des DONAUISAR Klinikums Deggendorf</t>
  </si>
  <si>
    <t>Regionales Brustzentrum Dresden am Nationalen Centrum für Tumorerkrankungen Dresden (NCT/UCC)</t>
  </si>
  <si>
    <t>Brustkrebszentrum am Evangelischen Krankenhaus Düsseldorf</t>
  </si>
  <si>
    <t>Evangelisches Krankenhaus Düsseldorf</t>
  </si>
  <si>
    <t>Helios Brustzentrum Erfurt</t>
  </si>
  <si>
    <t>Erfurt</t>
  </si>
  <si>
    <t>Brustkrebszentrum Esslingen (BZE)</t>
  </si>
  <si>
    <t>Brustzentrum am Klinikum Fulda</t>
  </si>
  <si>
    <t>Brustkrebszentrum Klinikum Garmisch-Partenkirchen</t>
  </si>
  <si>
    <t>Garmisch-Partenkirchen</t>
  </si>
  <si>
    <t>Brustzentrum Bergstraße</t>
  </si>
  <si>
    <t>Brust-Gesundheitszentrum Ordensklinikum Linz</t>
  </si>
  <si>
    <t>Brustzentrum am UKSH, Campus Lübeck</t>
  </si>
  <si>
    <t>Breast Cancer Centre Groupe Sein Centre Hospitalier de Luxembourg</t>
  </si>
  <si>
    <t>Luxembourg</t>
  </si>
  <si>
    <t>Brustkrebszentrum St. Anna Luzern</t>
  </si>
  <si>
    <t>Luzern</t>
  </si>
  <si>
    <t>Brustkrebszentrum am Marienhaus Klinikum Mainz</t>
  </si>
  <si>
    <t>Brustzentrum am Englischen Garten</t>
  </si>
  <si>
    <t>Brustkrebszentrum Thurgau am Kantonsspital Münsterlingen</t>
  </si>
  <si>
    <t>Münsterlingen</t>
  </si>
  <si>
    <t>Brustkrebszentrum Pirmasens</t>
  </si>
  <si>
    <t>Pirmasens</t>
  </si>
  <si>
    <t>Brustkrebszentrum Hegau-Bodensee</t>
  </si>
  <si>
    <t>Interdisziplinäres Brustkrebszentrum am Helios Universitätsklinikum Wuppertal</t>
  </si>
  <si>
    <t>Wuppertal</t>
  </si>
  <si>
    <t>Brustzentrum Aschaffenburg</t>
  </si>
  <si>
    <t>Bethesda Spital Basel</t>
  </si>
  <si>
    <t>Interdisziplinäres Brustzentrum Böblingen</t>
  </si>
  <si>
    <t>Brustkrebszentrum Thurgau am Kantonsspital Frauenfeld</t>
  </si>
  <si>
    <t>Frauenfeld</t>
  </si>
  <si>
    <t>Kantonsspital Frauenfeld</t>
  </si>
  <si>
    <t>Brustzentrum des Tumorzentrums Freiburg - CCCF Freiburg</t>
  </si>
  <si>
    <t>Brustkrebszentrum Hof</t>
  </si>
  <si>
    <t>Hof</t>
  </si>
  <si>
    <t>Brustkrebszentrum Königs Wusterhausen</t>
  </si>
  <si>
    <t>Königs Wusterhausen</t>
  </si>
  <si>
    <t>Brustkrebszentrum Lahr</t>
  </si>
  <si>
    <t>Brustzentrum am LMU Klinikum</t>
  </si>
  <si>
    <t>Brustkrebszentrum Marienhaus Klinikum Neuwied</t>
  </si>
  <si>
    <t>Brustkrebszentrum am Klinikum Osnabrück</t>
  </si>
  <si>
    <t>Osnabrück</t>
  </si>
  <si>
    <t>Kooperatives Brustkrebszentrum Paderborn</t>
  </si>
  <si>
    <t>Paderborn</t>
  </si>
  <si>
    <r>
      <rPr>
        <sz val="9"/>
        <rFont val="Arial"/>
        <family val="2"/>
      </rPr>
      <t>• Aktive Mamma-OP-Tätigkeit</t>
    </r>
    <r>
      <rPr>
        <vertAlign val="superscript"/>
        <sz val="9"/>
        <rFont val="Arial"/>
        <family val="2"/>
      </rPr>
      <t>1)</t>
    </r>
    <r>
      <rPr>
        <sz val="9"/>
        <color indexed="8"/>
        <rFont val="Arial"/>
        <family val="2"/>
      </rPr>
      <t xml:space="preserve">
• Über 150 Eingriffe (Entfernung eines inv.Tm/DCIS</t>
    </r>
    <r>
      <rPr>
        <vertAlign val="superscript"/>
        <sz val="9"/>
        <color rgb="FF000000"/>
        <rFont val="Arial"/>
        <family val="2"/>
      </rPr>
      <t>2)</t>
    </r>
    <r>
      <rPr>
        <sz val="9"/>
        <color indexed="8"/>
        <rFont val="Arial"/>
        <family val="2"/>
      </rPr>
      <t>, nicht auf Primärfälle beschränkt) in den letzten 5 Kalenderjahren</t>
    </r>
  </si>
  <si>
    <r>
      <rPr>
        <vertAlign val="superscript"/>
        <sz val="8"/>
        <color rgb="FF000000"/>
        <rFont val="Arial"/>
        <family val="2"/>
      </rPr>
      <t>2)</t>
    </r>
    <r>
      <rPr>
        <sz val="8"/>
        <color indexed="8"/>
        <rFont val="Arial"/>
        <family val="2"/>
      </rPr>
      <t xml:space="preserve"> Welche Eingriffe können als Expertise für den Operateur gezählt werden?</t>
    </r>
  </si>
  <si>
    <t>Bitte den Antrag elektronisch (Excel) bearbeiten, ausdrucken und unterschrieben per Post oder eingescannt per Mail 
(senior-operateur@onkozert.de) bei OnkoZert einreichen.</t>
  </si>
  <si>
    <t>Es können folgende Eingriffe gezählt werden: Entfernung eines inv. Tumors/DCIS im Rahmen einer Primär-/Rezidiv-/Zweittumor-OP.
Nicht gezählt werden können alleinige Axilla-dissektionen, Sentinel-Node-Biopsien bzw. Nachresektionen (auch nicht, wenn diese durch einen 2. Operateur erfolgt sind).</t>
  </si>
  <si>
    <t>Unterschrift:</t>
  </si>
  <si>
    <t>Brustkrebszentrum der Kliniken des Main-Taunus Kreises am Standort Bad Soden</t>
  </si>
  <si>
    <t>Bad Soden am Taunus</t>
  </si>
  <si>
    <t>Kantonsspital Baden</t>
  </si>
  <si>
    <t>Brustkrebszentrum Havelhöhe Berlin</t>
  </si>
  <si>
    <t>Gemeinschaftskrankenhaus Havelhöhe</t>
  </si>
  <si>
    <t>Brustkrebszentrum Borna - Leipziger Land</t>
  </si>
  <si>
    <t>Uniklinikum Erlangen</t>
  </si>
  <si>
    <t>Brustkrebszentrum AGAPLESION MARKUS KRANKENHAUS Frankfurt</t>
  </si>
  <si>
    <t>Brustkrebszentrum Bodensee</t>
  </si>
  <si>
    <t>Mammazentrum Hamburg am Krankenhaus Jerusalem</t>
  </si>
  <si>
    <t>Brustkrebszentrum Leverkusen</t>
  </si>
  <si>
    <t>Leverkusen</t>
  </si>
  <si>
    <t>Brustkrebszentrum der Universitätsmedizin Magdeburg</t>
  </si>
  <si>
    <t>Südthüringer Brustkrebszentrum Helios Klinikum Meiningen</t>
  </si>
  <si>
    <t>Brustkrebszentrum Städtische Kliniken Mönchengladbach</t>
  </si>
  <si>
    <t>Mönchengladbach</t>
  </si>
  <si>
    <t>Brustkrebszentrum München Bogenhausen</t>
  </si>
  <si>
    <t>Brustkrebszentrum am Krankenhaus Reinbek St. Adolf-Stift</t>
  </si>
  <si>
    <t>Reinbek</t>
  </si>
  <si>
    <t>Brustkrebszentrum Hansestadt Stendal</t>
  </si>
  <si>
    <t>Südthüringer Brustkrebszentrum Suhl</t>
  </si>
  <si>
    <t>Brustkrebszentrum Marien-Hospital Wesel</t>
  </si>
  <si>
    <t>Variante 1 - Erhebungsbogenverfahren
Variante 2 - Einzelnachweisverfahren</t>
  </si>
  <si>
    <t>Erhebungsbogenverfahren</t>
  </si>
  <si>
    <t>Variante 1 - 
Erhebungsbogenverfahren:</t>
  </si>
  <si>
    <t xml:space="preserve">Bearbeitungshinweise „Gesamtübersicht operative Expertise“:
Wählen Sie für das entsprechende Kalenderjahr in der 1. Spalte „Vereinfachtes_Verfahren“ über das Drop-Down-Feld aus. 
Wählen Sie in der 3. Spalte Ihr Zentrum über das Drop-Down-Feld aus und tragen Sie in der 4. Spalte „Erhebungsbogenverfahren“ die Anzahl an operativen Eingriffen für das entsprechende Kalenderjahr ein.
</t>
  </si>
  <si>
    <t>test test test</t>
  </si>
  <si>
    <t>Die Gültigkeitsdauer der Urkunde beträgt 5 Jahre und kann auf Antrag unter Berücksichtigung der Anforderung an die Aufrechterhaltung verlängert werden. Die Gebühren für die Prüfung der Antragsstellung, Ausstellung der Urkunde und Registrierung betragen für Variante 1 (Erhebungsbogenverfahren) und für Variante 2 (Einzelnachweisverfahren) jeweils 160 EUR zzgl. gesetzl. MwSt. (Beschreibung Varianten siehe Antragsformular). 
Für die Verlängerung der Urkunde betragen die Gebühren 160 EUR zzgl. gesetzl. MwSt. Der Antrag auf Verlängerung kann frühestens 1 Jahr vor Ablauf der Gültigkeitsdauer und maximal 1 Jahr nach Ablauf der Gültigkeitsdauer gestellt werden. Die neuen Urkunden werden ausgehend vom Ablaufdatum der bestehenden Urkunden um 5 Jahre verlängert (unabhg. Datum Einreichung Antrag). Eine Wiedereinsetzung als Senior-Operateur 1 Jahr nach Ablauf der Gültigkeitsdauer ist möglich.</t>
  </si>
  <si>
    <t xml:space="preserve">Voraussetzung ist, dass jährlich mind. 50 Eingriffe (Entfernung eines inv.Tm/DCIS, nicht auf Primärfälle beschränkt) bei Mammakarzinom in einem DKG/DGS zertifizierten Brustzentrum von dem Antragsteller durchgeführt wurden und dieser in dem von OnkoZert archivierten Erhebungsbogen als Mammaoperateur namentlich über 3 Jahre gelistet war.
Sofern im Erhebungsbogen kein exakter Zeitraum für die Benennung als Mammaoperateur hinterlegt ist, wird unabhängig von der Erstellung / Einreichung des Erhebungsbogens das vorangegangene Kalenderjahr für die Expertise gezählt (Auditjahr 2025 → Anrechnung für Kalenderjahr 2024; identische Bezugszeiträume wie Kennzahlenbogen). 
</t>
  </si>
  <si>
    <r>
      <t xml:space="preserve">Merkblatt - Anerkennung Mammaoperateur
</t>
    </r>
    <r>
      <rPr>
        <sz val="9"/>
        <color indexed="8"/>
        <rFont val="Arial"/>
        <family val="2"/>
      </rPr>
      <t>(Stand 01.01.2025)</t>
    </r>
  </si>
  <si>
    <t>FAB-Z-054</t>
  </si>
  <si>
    <t>FAB-Z-253-BG</t>
  </si>
  <si>
    <t>FAB-Z-057-BG</t>
  </si>
  <si>
    <t>Brustkrebszentrum St. Marien Amberg</t>
  </si>
  <si>
    <t>FAB-Z-162-BG</t>
  </si>
  <si>
    <t>FAB-Z-261</t>
  </si>
  <si>
    <t>FAB-Z-141-BG</t>
  </si>
  <si>
    <t>Klinikum Aschaffenburg</t>
  </si>
  <si>
    <t>FAB-Z-092-BG</t>
  </si>
  <si>
    <t>FAB-Z-198</t>
  </si>
  <si>
    <t>FAB-Z-236-BG</t>
  </si>
  <si>
    <t>St. Marienwörth Bad Kreuznach</t>
  </si>
  <si>
    <t>FAB-Z-213</t>
  </si>
  <si>
    <t>FAB-Z-204</t>
  </si>
  <si>
    <t>FAB-Z-203-BG</t>
  </si>
  <si>
    <t>HELIOS-Klinikum Bad Saarow</t>
  </si>
  <si>
    <t>FAB-Z-040</t>
  </si>
  <si>
    <t>Kliniken Main-Taunus - Bad Soden</t>
  </si>
  <si>
    <t>FAB-Z-296</t>
  </si>
  <si>
    <t>FAB-Z-185-BG</t>
  </si>
  <si>
    <t>Zollernalb Klinikum - Albstadt</t>
  </si>
  <si>
    <t>FAB-Z-090</t>
  </si>
  <si>
    <t>Am Bruderwald - Sozialstift Bamberg</t>
  </si>
  <si>
    <t>FAB-Z-317-BG</t>
  </si>
  <si>
    <t xml:space="preserve">Brustkrebszentrum Balingen </t>
  </si>
  <si>
    <t>Balingen</t>
  </si>
  <si>
    <t>FAB-Z-150-BG</t>
  </si>
  <si>
    <t>FAB-Z-254-1-BG</t>
  </si>
  <si>
    <t xml:space="preserve">Brustkrebszentrum Universitätsspital Basel - Bethesda Spital Basel </t>
  </si>
  <si>
    <t>FAB-Z-277</t>
  </si>
  <si>
    <t>FAB-Z-254-2</t>
  </si>
  <si>
    <t>FAB-Z-103-BG</t>
  </si>
  <si>
    <t>FAB-Z-010-BG</t>
  </si>
  <si>
    <t>Sankt Gertrauden-Krankenhaus Berlin</t>
  </si>
  <si>
    <t>FAB-Z-020-BG</t>
  </si>
  <si>
    <t>Evang. Waldkrankenhaus Spandau Berlin</t>
  </si>
  <si>
    <t>FAB-Z-031-BG</t>
  </si>
  <si>
    <t>FAB-Z-081</t>
  </si>
  <si>
    <t>Vivantes Klinikum Am Urban (Berlin)</t>
  </si>
  <si>
    <t>FAB-Z-088-BG</t>
  </si>
  <si>
    <t>Krankenhaus Waldfriede Berlin</t>
  </si>
  <si>
    <t>FAB-Z-119</t>
  </si>
  <si>
    <t>FAB-Z-130-BG</t>
  </si>
  <si>
    <t>Park-Klinik Weißensee - Berlin</t>
  </si>
  <si>
    <t>FAB-Z-190-BG</t>
  </si>
  <si>
    <t>FAB-Z-192-BG</t>
  </si>
  <si>
    <t>FAB-Z-228</t>
  </si>
  <si>
    <t>Lindenhofspital Bern</t>
  </si>
  <si>
    <t>FAB-Z-232</t>
  </si>
  <si>
    <t>Brustkrebszentrum der Park-Klinik Weißensee, Berlin</t>
  </si>
  <si>
    <t>FAB-Z-238-BG</t>
  </si>
  <si>
    <t>Sana Klinik Biberach</t>
  </si>
  <si>
    <t>FAB-Z-229-BG</t>
  </si>
  <si>
    <t>Klinikum Böblingen</t>
  </si>
  <si>
    <t>FAB-Z-278-1-BG</t>
  </si>
  <si>
    <t>Augusta-Kranken-Anstalt Bochum</t>
  </si>
  <si>
    <t>FAB-Z-278-2</t>
  </si>
  <si>
    <t>Universitätsklinikum Bonn</t>
  </si>
  <si>
    <t>FAB-Z-126-1</t>
  </si>
  <si>
    <t>St. Marien Hospital Bonn</t>
  </si>
  <si>
    <t>FAB-Z-065</t>
  </si>
  <si>
    <t>FAB-Z-027-BG</t>
  </si>
  <si>
    <t>Univ. Brandenburg an der Havel</t>
  </si>
  <si>
    <t>FAB-Z-300-BG</t>
  </si>
  <si>
    <t>Brustkrebszentrum Augusta Bochum</t>
  </si>
  <si>
    <t>Bochum</t>
  </si>
  <si>
    <t>FAB-Z-129-BG</t>
  </si>
  <si>
    <t>DIAKO Ev. Diakonie Bremen</t>
  </si>
  <si>
    <t>FAB-Z-174-BG</t>
  </si>
  <si>
    <t>Brustkrebszentrum der GFO Kliniken Bonn, St. Marien Hospital</t>
  </si>
  <si>
    <t>St. Joseph-Stift Bremen</t>
  </si>
  <si>
    <t>FAB-Z-132</t>
  </si>
  <si>
    <t>Klinikum Bremen-Mitte</t>
  </si>
  <si>
    <t>FAB-Z-171-BG</t>
  </si>
  <si>
    <t>Klinikum Reinkenheide - Bremerhaven</t>
  </si>
  <si>
    <t>FAB-Z-148-BG</t>
  </si>
  <si>
    <t>Fürst-Stirum-Klinik Bruchsal</t>
  </si>
  <si>
    <t>FAB-Z-091-BG</t>
  </si>
  <si>
    <t>FAB-Z-037</t>
  </si>
  <si>
    <t>FAB-Z-058</t>
  </si>
  <si>
    <t>FAB-Z-005-BG</t>
  </si>
  <si>
    <t>Klinikum Chemnitz-Küchwald</t>
  </si>
  <si>
    <t>FAB-Z-061</t>
  </si>
  <si>
    <t>FAB-Z-137-2</t>
  </si>
  <si>
    <t>Kantonsspital Graubünden - Chur</t>
  </si>
  <si>
    <t>FAB-Z-074</t>
  </si>
  <si>
    <t>Institute of Oncology  Cluj-Napoca</t>
  </si>
  <si>
    <t>FAB-Z-205-1</t>
  </si>
  <si>
    <t>Regiomed Klinikum Coburg</t>
  </si>
  <si>
    <t>FAB-Z-159-2</t>
  </si>
  <si>
    <t>Carl-Thiem-Klinikum Cottbus</t>
  </si>
  <si>
    <t>FAB-Z-235</t>
  </si>
  <si>
    <t>Helios Amper–Klinikum Dachau</t>
  </si>
  <si>
    <t>FAB-Z-030-1</t>
  </si>
  <si>
    <t>FAB-Z-177</t>
  </si>
  <si>
    <t>Städtisches Klinikum Dessau</t>
  </si>
  <si>
    <t>FAB-Z-263</t>
  </si>
  <si>
    <t>Brustkrebszentrum des Tumorzentrums Südostschweiz am Kantonsspital Graubünden</t>
  </si>
  <si>
    <t>Klinikum Dortmund</t>
  </si>
  <si>
    <t>FAB-Z-312</t>
  </si>
  <si>
    <t>Breast Cancer Centre IOCN</t>
  </si>
  <si>
    <t>Cluj-Napoca</t>
  </si>
  <si>
    <t>Univ. „Carl Gustav Carus“ Dresden</t>
  </si>
  <si>
    <t>FAB-Z-151-BG</t>
  </si>
  <si>
    <t>Brustkrebszentrum Sana Kliniken Oberfranken – Klinikum Coburg</t>
  </si>
  <si>
    <t>Städt. Klinikum Dresden - Friedrichstadt</t>
  </si>
  <si>
    <t>FAB-Z-267-BG</t>
  </si>
  <si>
    <t>Brustkrebszentrum an der Medizinischen Universität Lausitz- Carl Thiem | Cottbus</t>
  </si>
  <si>
    <t>Cottbus</t>
  </si>
  <si>
    <t>St. Joseph Stift Dresden</t>
  </si>
  <si>
    <t>FAB-Z-097</t>
  </si>
  <si>
    <t>Universitätsklinikum Düsseldorf</t>
  </si>
  <si>
    <t>FAB-Z-230-BG</t>
  </si>
  <si>
    <t>FAB-Z-056-BG</t>
  </si>
  <si>
    <t>FAB-Z-302</t>
  </si>
  <si>
    <t>Brustkrebszentrum am Städtischen Klinikum Dessau</t>
  </si>
  <si>
    <t>Dessau-Roßlau</t>
  </si>
  <si>
    <t>Rottal-Inn Kliniken Eggenfelden</t>
  </si>
  <si>
    <t>FAB-Z-200</t>
  </si>
  <si>
    <t>Alb-Donau Klinikum Ehingen</t>
  </si>
  <si>
    <t>FAB-Z-307</t>
  </si>
  <si>
    <t>Brustkrebszentrum Klinikum Dortmund</t>
  </si>
  <si>
    <t>Dortmund</t>
  </si>
  <si>
    <t>FAB-Z-064-1-BG</t>
  </si>
  <si>
    <t>FAB-Z-116-BG</t>
  </si>
  <si>
    <t>FAB-Z-064-2</t>
  </si>
  <si>
    <t>Evang. Kliniken Essen-Mitte (KEM)</t>
  </si>
  <si>
    <t>FAB-Z-064-3</t>
  </si>
  <si>
    <t>FAB-Z-167-BG</t>
  </si>
  <si>
    <t>AGAPLESION DIAKO Markus Frankfurt</t>
  </si>
  <si>
    <t>FAB-Z-252</t>
  </si>
  <si>
    <t>Universitätsklinikum Frankfurt</t>
  </si>
  <si>
    <t>FAB-Z-284</t>
  </si>
  <si>
    <t>FAB-Z-015-2</t>
  </si>
  <si>
    <t>FAB-Z-032</t>
  </si>
  <si>
    <t>FAB-Z-126-2</t>
  </si>
  <si>
    <t>Evang. Diako Freiburg</t>
  </si>
  <si>
    <t>FAB-Z-028-2</t>
  </si>
  <si>
    <t>FAB-Z-077-BG</t>
  </si>
  <si>
    <t>FAB-Z-048-BG</t>
  </si>
  <si>
    <t>Klinikum Fulda</t>
  </si>
  <si>
    <t>FAB-Z-013</t>
  </si>
  <si>
    <t>FAB-Z-234-BG</t>
  </si>
  <si>
    <t>FAB-Z-248-BG</t>
  </si>
  <si>
    <t>FAB-Z-050-BG</t>
  </si>
  <si>
    <t>FAB-Z-210</t>
  </si>
  <si>
    <t>FAB-Z-211</t>
  </si>
  <si>
    <t>FAB-Z-067-BG</t>
  </si>
  <si>
    <t>FAB-Z-164-BG</t>
  </si>
  <si>
    <t>FAB-Z-237-BG</t>
  </si>
  <si>
    <t>FAB-Z-289</t>
  </si>
  <si>
    <t>FAB-Z-004-BG</t>
  </si>
  <si>
    <t>FAB-Z-028-1-BG</t>
  </si>
  <si>
    <t>FAB-Z-310</t>
  </si>
  <si>
    <t>Brustkrebszentrum Freudenstadt</t>
  </si>
  <si>
    <t>FAB-Z-134-2</t>
  </si>
  <si>
    <t>FAB-Z-158-BG</t>
  </si>
  <si>
    <t>FAB-Z-309</t>
  </si>
  <si>
    <t>Brustkrebszentrum Fürstenfeldbruck</t>
  </si>
  <si>
    <t>Fürstenfeldbruck</t>
  </si>
  <si>
    <t>FAB-Z-043-BG</t>
  </si>
  <si>
    <t>FAB-Z-285</t>
  </si>
  <si>
    <t>FAB-Z-012-2</t>
  </si>
  <si>
    <t>FAB-Z-249</t>
  </si>
  <si>
    <t>FAB-Z-160</t>
  </si>
  <si>
    <t>FAB-Z-107-BG</t>
  </si>
  <si>
    <t>FAB-Z-047</t>
  </si>
  <si>
    <t>FAB-Z-021-BG</t>
  </si>
  <si>
    <t>FAB-Z-035</t>
  </si>
  <si>
    <t>FAB-Z-094</t>
  </si>
  <si>
    <t>FAB-Z-178-BG</t>
  </si>
  <si>
    <t>FAB-Z-303</t>
  </si>
  <si>
    <t>Univ. CCC-Subzentrum BRUST | Brustkrebszentrum Graz</t>
  </si>
  <si>
    <t>Graz</t>
  </si>
  <si>
    <t>FAB-Z-059-BG</t>
  </si>
  <si>
    <t>FAB-Z-314</t>
  </si>
  <si>
    <t>Brustkrebszentrum Klinikum Gütersloh</t>
  </si>
  <si>
    <t>Gütersloh</t>
  </si>
  <si>
    <t>FAB-Z-017-BG</t>
  </si>
  <si>
    <t>Brustkrebszentrum am Krukenberg Krebszentrum Halle des Universitätsklinikums Halle (Saale)</t>
  </si>
  <si>
    <t>FAB-Z-063-BG</t>
  </si>
  <si>
    <t>FAB-Z-024-BG</t>
  </si>
  <si>
    <t>FAB-Z-044-BG</t>
  </si>
  <si>
    <t>FAB-Z-153-BG</t>
  </si>
  <si>
    <t>FAB-Z-157</t>
  </si>
  <si>
    <t>FAB-Z-180-BG</t>
  </si>
  <si>
    <t>FAB-Z-293</t>
  </si>
  <si>
    <t>FAB-Z-251-BG</t>
  </si>
  <si>
    <t>FAB-Z-034</t>
  </si>
  <si>
    <t>FAB-Z-147-BG</t>
  </si>
  <si>
    <t>FAB-Z-012-1-BG</t>
  </si>
  <si>
    <t>FAB-Z-106-BG</t>
  </si>
  <si>
    <t>Brustkrebszentrum DIAKOVERE Hannover</t>
  </si>
  <si>
    <t>FAB-Z-142-BG</t>
  </si>
  <si>
    <t>FAB-Z-120</t>
  </si>
  <si>
    <t>FAB-Z-087-2</t>
  </si>
  <si>
    <t>Holsteinisches Brustkrebszentrum - Heide, Itzehoe, Neumünster</t>
  </si>
  <si>
    <t>FAB-Z-008-BG</t>
  </si>
  <si>
    <t>FAB-Z-008-3</t>
  </si>
  <si>
    <t>Brustkrebszentrum Heidelberg an der Klinik St. Elisabeth (BZKSE)</t>
  </si>
  <si>
    <t>FAB-Z-170</t>
  </si>
  <si>
    <t>FAB-Z-042-BG</t>
  </si>
  <si>
    <t>FAB-Z-179</t>
  </si>
  <si>
    <t>FAB-Z-223</t>
  </si>
  <si>
    <t>FAB-Z-079</t>
  </si>
  <si>
    <t>FAB-Z-100</t>
  </si>
  <si>
    <t>FAB-Z-246</t>
  </si>
  <si>
    <t>FAB-Z-069-BG</t>
  </si>
  <si>
    <t>FAB-Z-318</t>
  </si>
  <si>
    <t>Brustkrebszentrum Hoyerswerda</t>
  </si>
  <si>
    <t>Hoyerswerda</t>
  </si>
  <si>
    <t>FAB-Z-109</t>
  </si>
  <si>
    <t>FAB-Z-087-3</t>
  </si>
  <si>
    <t>FAB-Z-101-BG</t>
  </si>
  <si>
    <t>FAB-Z-215</t>
  </si>
  <si>
    <t>FAB-Z-029-BG</t>
  </si>
  <si>
    <t>FAB-Z-062-BG</t>
  </si>
  <si>
    <t>Brustzentrum der ViDia Christliche Kliniken Karlsruhe</t>
  </si>
  <si>
    <t>FAB-Z-052-BG</t>
  </si>
  <si>
    <t>FAB-Z-133</t>
  </si>
  <si>
    <t>FAB-Z-070-BG</t>
  </si>
  <si>
    <t>FAB-Z-166-BG</t>
  </si>
  <si>
    <t>FAB-Z-209</t>
  </si>
  <si>
    <t>FAB-Z-305</t>
  </si>
  <si>
    <t>Brustkrebszentrum am Maindreieck Klinik Kitzinger Land</t>
  </si>
  <si>
    <t>Kitzingen</t>
  </si>
  <si>
    <t>FAB-Z-273-BG</t>
  </si>
  <si>
    <t>FAB-Z-298-2</t>
  </si>
  <si>
    <t>Brustkrebszentrum Bethanien Moers - St. Antonius-Hospital Kleve</t>
  </si>
  <si>
    <t>Kleve</t>
  </si>
  <si>
    <t>FAB-Z-194-1</t>
  </si>
  <si>
    <t>FAB-Z-183</t>
  </si>
  <si>
    <t>FAB-Z-212-BG</t>
  </si>
  <si>
    <t>FAB-Z-274</t>
  </si>
  <si>
    <t>FAB-Z-292</t>
  </si>
  <si>
    <t>FAB-Z-134-1</t>
  </si>
  <si>
    <t>FAB-Z-222</t>
  </si>
  <si>
    <t>FAB-Z-002</t>
  </si>
  <si>
    <t>FAB-Z-022</t>
  </si>
  <si>
    <t>FAB-Z-220</t>
  </si>
  <si>
    <t>FAB-Z-104</t>
  </si>
  <si>
    <t>FAB-Z-111-BG</t>
  </si>
  <si>
    <t>FAB-Z-115-1</t>
  </si>
  <si>
    <t>FAB-Z-294-BG</t>
  </si>
  <si>
    <t>FAB-Z-161-BG</t>
  </si>
  <si>
    <t>FAB-Z-191-1</t>
  </si>
  <si>
    <t>FAB-Z-118-BG</t>
  </si>
  <si>
    <t>FAB-Z-219-BG</t>
  </si>
  <si>
    <t>FAB-Z-316</t>
  </si>
  <si>
    <t>Centro di senologia del Gruppo Ospedaliero Moncucco Locarno</t>
  </si>
  <si>
    <t>Locarno</t>
  </si>
  <si>
    <t>FAB-Z-243</t>
  </si>
  <si>
    <t>FAB-Z-163-BG</t>
  </si>
  <si>
    <t>FAB-Z-098-BG</t>
  </si>
  <si>
    <t>Brustkrebszentrum Ludwigsburg</t>
  </si>
  <si>
    <t>FAB-Z-124</t>
  </si>
  <si>
    <t>FAB-Z-176-BG</t>
  </si>
  <si>
    <t>FAB-Z-282</t>
  </si>
  <si>
    <t>FAB-Z-279-BG</t>
  </si>
  <si>
    <t>FAB-Z-121-BG</t>
  </si>
  <si>
    <t>FAB-Z-297-BG</t>
  </si>
  <si>
    <t>German Center for Breast Cancer Luzhou</t>
  </si>
  <si>
    <t>Luzhou City</t>
  </si>
  <si>
    <t>FAB-Z-138</t>
  </si>
  <si>
    <t>FAB-Z-143-BG</t>
  </si>
  <si>
    <t>FAB-Z-301-BG</t>
  </si>
  <si>
    <t>FAB-Z-046-BG</t>
  </si>
  <si>
    <t>FAB-Z-018-BG</t>
  </si>
  <si>
    <t>FAB-I-001</t>
  </si>
  <si>
    <t>Istanbul Oncology Hospital Breast Centre</t>
  </si>
  <si>
    <t>Maltepe/Istanbul</t>
  </si>
  <si>
    <t>FAB-Z-014-BG</t>
  </si>
  <si>
    <t>FAB-Z-258-BG</t>
  </si>
  <si>
    <t>Brustkrebszentrum am Brüderklinikum Julia Lanz - Diako Mannheim</t>
  </si>
  <si>
    <t>FAB-Z-003-BG</t>
  </si>
  <si>
    <t>FAB-Z-078-2</t>
  </si>
  <si>
    <t>FAB-Z-194-2</t>
  </si>
  <si>
    <t>FAB-Z-308</t>
  </si>
  <si>
    <t>FAB-Z-095</t>
  </si>
  <si>
    <t>FAB-Z-137-1</t>
  </si>
  <si>
    <t>FAB-Z-030-2</t>
  </si>
  <si>
    <t>FAB-Z-298-1</t>
  </si>
  <si>
    <t>Moers</t>
  </si>
  <si>
    <t>FAB-Z-290</t>
  </si>
  <si>
    <t>FAB-Z-123-BG</t>
  </si>
  <si>
    <t>Interdisziplinäres Brustzentrum am TUM Universitätsklinikum, Klinikum rechts der Isar</t>
  </si>
  <si>
    <t>FAB-Z-172-BG</t>
  </si>
  <si>
    <t>FAB-Z-169</t>
  </si>
  <si>
    <t>FAB-Z-165-BG</t>
  </si>
  <si>
    <t>FAB-Z-188-BG</t>
  </si>
  <si>
    <t>Brustkrebszentrum Klinikum Dritter Orden München-Nymphenburg</t>
  </si>
  <si>
    <t>FAB-Z-244-BG</t>
  </si>
  <si>
    <t>FAB-Z-265-BG</t>
  </si>
  <si>
    <t>FAB-Z-291</t>
  </si>
  <si>
    <t>FAB-Z-286-BG</t>
  </si>
  <si>
    <t>FAB-Z-053-BG</t>
  </si>
  <si>
    <t>FAB-Z-093</t>
  </si>
  <si>
    <t>FAB-Z-117-BG</t>
  </si>
  <si>
    <t>FAB-Z-087-4</t>
  </si>
  <si>
    <t>FAB-Z-131</t>
  </si>
  <si>
    <t>Brustkrebszentrum Marienhaus Klinikum Neunkirchen</t>
  </si>
  <si>
    <t>Neunkirchen</t>
  </si>
  <si>
    <t>FAB-Z-225-BG</t>
  </si>
  <si>
    <t>FAB-Z-184</t>
  </si>
  <si>
    <t>Brustzentrum Neustadt an der Weinstraße</t>
  </si>
  <si>
    <t>Neustadt an der Weinstraße</t>
  </si>
  <si>
    <t>FAB-Z-152-BG</t>
  </si>
  <si>
    <t>FAB-Z-168</t>
  </si>
  <si>
    <t>FAB-Z-191-2</t>
  </si>
  <si>
    <t>FAB-Z-099-BG</t>
  </si>
  <si>
    <t>FAB-Z-039-1</t>
  </si>
  <si>
    <t>FAB-Z-145</t>
  </si>
  <si>
    <t>FAB-Z-049</t>
  </si>
  <si>
    <t>FAB-Z-102-BG</t>
  </si>
  <si>
    <t>FAB-Z-038-BG</t>
  </si>
  <si>
    <t>FAB-Z-026</t>
  </si>
  <si>
    <t>FAB-Z-006-BG</t>
  </si>
  <si>
    <t>FAB-Z-239</t>
  </si>
  <si>
    <t>FAB-Z-259-BG</t>
  </si>
  <si>
    <t>FAB-Z-039-2</t>
  </si>
  <si>
    <t>FAB-Z-288-BG</t>
  </si>
  <si>
    <t>FAB-Z-271-BG</t>
  </si>
  <si>
    <t>FAB-Z-240-BG</t>
  </si>
  <si>
    <t>FAB-Z-113</t>
  </si>
  <si>
    <t>FAB-Z-096-BG</t>
  </si>
  <si>
    <t>FAB-Z-218</t>
  </si>
  <si>
    <t>FAB-Z-306</t>
  </si>
  <si>
    <t>Brustkrebszentrum Pirna</t>
  </si>
  <si>
    <t>Pirna</t>
  </si>
  <si>
    <t>FAB-Z-201-BG</t>
  </si>
  <si>
    <t>FAB-Z-064-4</t>
  </si>
  <si>
    <t>FAB-Z-071-1-BG</t>
  </si>
  <si>
    <t>FAB-Z-083-BG</t>
  </si>
  <si>
    <t>FAB-Z-299-BG</t>
  </si>
  <si>
    <t>FAB-Z-084-BG</t>
  </si>
  <si>
    <t>FAB-Z-268</t>
  </si>
  <si>
    <t>FAB-Z-108</t>
  </si>
  <si>
    <t>FAB-Z-015-1-BG</t>
  </si>
  <si>
    <t>FAB-Z-241-BG</t>
  </si>
  <si>
    <t>FAB-Z-207</t>
  </si>
  <si>
    <t>FAB-Z-269-BG</t>
  </si>
  <si>
    <t>FAB-Z-315</t>
  </si>
  <si>
    <t>Brustkrebszentrum Saalfeld</t>
  </si>
  <si>
    <t>Saalfeld/Saale</t>
  </si>
  <si>
    <t>FAB-Z-023-BG</t>
  </si>
  <si>
    <t>FAB-Z-112-BG</t>
  </si>
  <si>
    <t>FAB-Z-085-BG</t>
  </si>
  <si>
    <t>FAB-Z-114-BG</t>
  </si>
  <si>
    <t>FAB-Z-146-BG</t>
  </si>
  <si>
    <t>FAB-Z-110</t>
  </si>
  <si>
    <t>Brustzentrum Sigmaringen</t>
  </si>
  <si>
    <t>FAB-Z-175-BG</t>
  </si>
  <si>
    <t>FAB-Z-313</t>
  </si>
  <si>
    <t>Brustkrebszentrum soH Bürgerspital Solothurn</t>
  </si>
  <si>
    <t>Solothurn</t>
  </si>
  <si>
    <t>FAB-Z-193-BG</t>
  </si>
  <si>
    <t>FAB-Z-159-1</t>
  </si>
  <si>
    <t>FAB-Z-144-BG</t>
  </si>
  <si>
    <t>FAB-Z-105-BG</t>
  </si>
  <si>
    <t>FAB-Z-072</t>
  </si>
  <si>
    <t>FAB-Z-247-BG</t>
  </si>
  <si>
    <t>FAB-Z-001-BG</t>
  </si>
  <si>
    <t>FAB-Z-016-BG</t>
  </si>
  <si>
    <t>Brustkrebszentrum Robert Bosch Krankenhaus</t>
  </si>
  <si>
    <t>FAB-Z-128-BG</t>
  </si>
  <si>
    <t>FAB-Z-127</t>
  </si>
  <si>
    <t>FAB-Z-025</t>
  </si>
  <si>
    <t>FAB-Z-272</t>
  </si>
  <si>
    <t>FAB-Z-115-2</t>
  </si>
  <si>
    <t>FAB-Z-140-BG</t>
  </si>
  <si>
    <t>Brustzentrum Traunstein</t>
  </si>
  <si>
    <t>FAB-Z-076-BG</t>
  </si>
  <si>
    <t>FAB-Z-007-1-BG</t>
  </si>
  <si>
    <t>FAB-Z-060-2</t>
  </si>
  <si>
    <t>FAB-Z-009-BG</t>
  </si>
  <si>
    <t>FAB-Z-186</t>
  </si>
  <si>
    <t>FAB-Z-060-1-BG</t>
  </si>
  <si>
    <t>FAB-Z-071-2</t>
  </si>
  <si>
    <t>FAB-Z-078-1-BG</t>
  </si>
  <si>
    <t>FAB-Z-187</t>
  </si>
  <si>
    <t>FAB-Z-051</t>
  </si>
  <si>
    <t>FAB-Z-227</t>
  </si>
  <si>
    <t>FAB-Z-181</t>
  </si>
  <si>
    <t>FAB-Z-257-BG</t>
  </si>
  <si>
    <t>FAB-Z-275</t>
  </si>
  <si>
    <t>FAB-Z-089</t>
  </si>
  <si>
    <t>FAB-Z-214-BG</t>
  </si>
  <si>
    <t>FAB-Z-036-BG</t>
  </si>
  <si>
    <t>FAB-Z-045-BG</t>
  </si>
  <si>
    <t>FAB-Z-125-BG</t>
  </si>
  <si>
    <t>FAB-Z-205-2</t>
  </si>
  <si>
    <t>FAB-Z-260-BG</t>
  </si>
  <si>
    <t>FAB-Z-224-BG</t>
  </si>
  <si>
    <t>Brustkrebszentrum Witten</t>
  </si>
  <si>
    <t>FAB-Z-245</t>
  </si>
  <si>
    <t>FAB-Z-311</t>
  </si>
  <si>
    <t>Brustkrebszentrum Städtisches Klinikum Wolfenbüttel</t>
  </si>
  <si>
    <t>Wolfenbüttel</t>
  </si>
  <si>
    <t>FAB-Z-149-BG</t>
  </si>
  <si>
    <t>FAB-Z-136-BG</t>
  </si>
  <si>
    <t>FAB-Z-280-BG</t>
  </si>
  <si>
    <t>FAB-Z-122-BG</t>
  </si>
  <si>
    <t>FAB-Z-135</t>
  </si>
  <si>
    <t>FAB-Z-086</t>
  </si>
  <si>
    <t>Brustkrebszentrum Ostsachsen - Zittau</t>
  </si>
  <si>
    <t>Zittau</t>
  </si>
  <si>
    <t>FAB-Z-304</t>
  </si>
  <si>
    <t>Brustkrebszentrum Zollikerberg | Zürich</t>
  </si>
  <si>
    <t>Zollikerberg</t>
  </si>
  <si>
    <t>FAB-Z-231-BG</t>
  </si>
  <si>
    <t>FAB-Z-255-BG</t>
  </si>
  <si>
    <t>FAB-Z-262-BG</t>
  </si>
  <si>
    <t>Universitätsklinikum Augsburg</t>
  </si>
  <si>
    <t>Klinikum Mittelbaden - Baden-Baden</t>
  </si>
  <si>
    <t>St. Claraspital Basel</t>
  </si>
  <si>
    <t>DRK Kliniken Berlin Westend</t>
  </si>
  <si>
    <t>Franziskus Hospital Bielefeld</t>
  </si>
  <si>
    <t>Sana Kliniken Leipziger Land - Borna</t>
  </si>
  <si>
    <t>Schwerpunktkrankenhaus Brixen</t>
  </si>
  <si>
    <t>DONAUISAR Klinikum Deggendorf</t>
  </si>
  <si>
    <t>Donau-Ries-Klinik Donauwörth</t>
  </si>
  <si>
    <t>Diakonissenkrankenhaus Dresden</t>
  </si>
  <si>
    <t>Kreisklinik Ebersberg</t>
  </si>
  <si>
    <t>Kreiskrankenhaus Emmendingen</t>
  </si>
  <si>
    <t>Helios Klinikum Erfurt</t>
  </si>
  <si>
    <t>AMEOS Klinikum Eutin</t>
  </si>
  <si>
    <t>DIAKO Krankenhaus Flensburg</t>
  </si>
  <si>
    <t>Klinikum Fürth</t>
  </si>
  <si>
    <t>Klinikum Garmisch-Partenkirchen</t>
  </si>
  <si>
    <t>Klinikum Robert Koch Gehrden</t>
  </si>
  <si>
    <t>Main-Kinzig-Kliniken Gelnhausen</t>
  </si>
  <si>
    <t>Franziskus-Hospital Harderberg</t>
  </si>
  <si>
    <t>SRH Wald-Klinikum Gera</t>
  </si>
  <si>
    <t>Helios Klinikum Gifhorn</t>
  </si>
  <si>
    <t>Klinik am Eichert Göppingen</t>
  </si>
  <si>
    <t>Städtisches Klinikum Görlitz</t>
  </si>
  <si>
    <t>Asklepios Harzkliniken</t>
  </si>
  <si>
    <t>Universitätsmedizin Göttingen (UMG)</t>
  </si>
  <si>
    <t>Universitätsklinikum Graz</t>
  </si>
  <si>
    <t>Universitätsmedizin Greifswald</t>
  </si>
  <si>
    <t>Klinikum Gütersloh</t>
  </si>
  <si>
    <t>Universitätsklinikum Halle (Saale)</t>
  </si>
  <si>
    <t>St. Elisabeth - St. Barbara Halle (Saale)</t>
  </si>
  <si>
    <t>Univ. Hamburg-Eppendorf (UKE)</t>
  </si>
  <si>
    <t>Asklepios Klinik Barmbek Hamburg</t>
  </si>
  <si>
    <t>AGAPLESION DIAKO HAMBURG</t>
  </si>
  <si>
    <t>Helios Mariahilf Klinik Hamburg</t>
  </si>
  <si>
    <t>Kath. Marienkrankenhaus Hamburg</t>
  </si>
  <si>
    <t>Krankenhaus Jerusalem Hamburg</t>
  </si>
  <si>
    <t>Albertinen-Krankenhaus Hamburg</t>
  </si>
  <si>
    <t>Sana Klinikum Hameln</t>
  </si>
  <si>
    <t>Klinikum Hanau</t>
  </si>
  <si>
    <t>KRH Klinikum Siloah</t>
  </si>
  <si>
    <t>Diako Henriettenstift Hannover</t>
  </si>
  <si>
    <t>Medizinische Hochschule Hannover</t>
  </si>
  <si>
    <t>Vinzenzkrankenhaus Hannover</t>
  </si>
  <si>
    <t>Westküstenklinikum Heide</t>
  </si>
  <si>
    <t>Universitätsklinikum Heidelberg</t>
  </si>
  <si>
    <t>Klinikum Heidenheim</t>
  </si>
  <si>
    <t>Gesundbrunnen - SLK Heilbronn</t>
  </si>
  <si>
    <t>Univ. Heidelberg - Heppenheim/Bergstr.</t>
  </si>
  <si>
    <t>Gemeinschaftskrankenhaus Herdecke</t>
  </si>
  <si>
    <t>St. Bernward Krankenhaus Hildesheim</t>
  </si>
  <si>
    <t>Helios Klinikum Hildesheim</t>
  </si>
  <si>
    <t>Sana Klinikum Hof</t>
  </si>
  <si>
    <t>Universitätsklinikum Homburg-Saarland</t>
  </si>
  <si>
    <t>Klinikum Hoyerswerda</t>
  </si>
  <si>
    <t>Klinikum Ingolstadt</t>
  </si>
  <si>
    <t>Klinikum Itzehoe</t>
  </si>
  <si>
    <t>Universitätsklinikum Jena</t>
  </si>
  <si>
    <t>Westpfalz Klinikum Kaiserlautern</t>
  </si>
  <si>
    <t>Städtisches Klinikum Karlsruhe</t>
  </si>
  <si>
    <t>ViDia Christliche Kliniken Karlsruhe</t>
  </si>
  <si>
    <t>Klinikum Kassel</t>
  </si>
  <si>
    <t>Elisabeth-Krankenhaus Kassel</t>
  </si>
  <si>
    <t>Klinikum Kempten</t>
  </si>
  <si>
    <t>Univ. Schleswig-Holstein - Kiel</t>
  </si>
  <si>
    <t>Park-Klinik - Kiel</t>
  </si>
  <si>
    <t>Klinikum Klagenfurt am Wörthersee</t>
  </si>
  <si>
    <t>St. Antonius-Hospital Kleve</t>
  </si>
  <si>
    <t>Mittelrhein Ev. Stift St. Martin Koblenz</t>
  </si>
  <si>
    <t>Katholisches Klinikum Koblenz</t>
  </si>
  <si>
    <t>Universitätsklinikum Köln</t>
  </si>
  <si>
    <t>Kliniken Stadt Köln - Holweide</t>
  </si>
  <si>
    <t>KH Königs Wusterhausen (Spreewald)</t>
  </si>
  <si>
    <t>Klinikum Konstanz</t>
  </si>
  <si>
    <t>Klinikum Kulmbach</t>
  </si>
  <si>
    <t>Ortenau Klinikum Lahr</t>
  </si>
  <si>
    <t>Klinikum Landshut</t>
  </si>
  <si>
    <t>Krankenhaus Landshut-Achdorf</t>
  </si>
  <si>
    <t>St. Elisabeth-Krankenhaus Leipzig</t>
  </si>
  <si>
    <t>Universitätsklinikum Leipzig</t>
  </si>
  <si>
    <t>Klinikum St. Georg Leipzig</t>
  </si>
  <si>
    <t>Klinikum Leverkusen</t>
  </si>
  <si>
    <t>St. Vincenz Limburg</t>
  </si>
  <si>
    <t>Bonifatius Hospital Lingen (Ems)</t>
  </si>
  <si>
    <t>Ordensklinikum Linz</t>
  </si>
  <si>
    <t>Krankenhaus der Stadt Linz (AKh)</t>
  </si>
  <si>
    <t>St. Elisabeth - Lörrach</t>
  </si>
  <si>
    <t>Univ. Schleswig-Holstein -  Lübeck</t>
  </si>
  <si>
    <t>Klinikum Ludwigsburg</t>
  </si>
  <si>
    <t>Klinikum Ludwigshafen</t>
  </si>
  <si>
    <t>Städtisches Klinikum Lüneburg</t>
  </si>
  <si>
    <t>Centre Hospitalier de Luxembourg</t>
  </si>
  <si>
    <t>Hirslanden Klinik St. Anna Luzern</t>
  </si>
  <si>
    <t>Luzerner Kantonsspital LUKS</t>
  </si>
  <si>
    <t>Medical University of China - Luzhou</t>
  </si>
  <si>
    <t>Krankenhaus St. Marienstift Magdeburg</t>
  </si>
  <si>
    <t>Klinikum Magdeburg</t>
  </si>
  <si>
    <t>Universitätsklinikum Magdeburg</t>
  </si>
  <si>
    <t>Katholisches Klinikum Mainz</t>
  </si>
  <si>
    <t>Universität Johannes Gutenberg Mainz</t>
  </si>
  <si>
    <t>Onkoloji Hastanesi - Istanbul</t>
  </si>
  <si>
    <t>Universitätsmedizin Mannheim (UMM)</t>
  </si>
  <si>
    <t>Diako Mannheim</t>
  </si>
  <si>
    <t>Universitätsklinikum Marburg</t>
  </si>
  <si>
    <t>Klinikum Fichtelgebirge Marktredwitz</t>
  </si>
  <si>
    <t>St. Elisabeth Mayen (Mittelrhein)</t>
  </si>
  <si>
    <t>Klinikum Meiningen</t>
  </si>
  <si>
    <t>Klinikum Memmingen</t>
  </si>
  <si>
    <t>Schwerpunktkrankenhaus Meran</t>
  </si>
  <si>
    <t>Krankenhaus Mittweida</t>
  </si>
  <si>
    <t>Stiftung  Bethanien Grafschaft Moers</t>
  </si>
  <si>
    <t>Elisabeth Rheydt - Mönchengladbach</t>
  </si>
  <si>
    <t>Rechts der Isar - Techn. Univ. München</t>
  </si>
  <si>
    <t>Städt. Klinikum Harlaching - München</t>
  </si>
  <si>
    <t>Frauenklinik Dr. Geisenhofer München</t>
  </si>
  <si>
    <t>LMU Klinikum München</t>
  </si>
  <si>
    <t>Dritter Orden München-Nymphenburg</t>
  </si>
  <si>
    <t>Rotkreuzklinikum München</t>
  </si>
  <si>
    <t>Helios Klinikum München West</t>
  </si>
  <si>
    <t>Arabella Klinik München</t>
  </si>
  <si>
    <t>Kantonsspital Münsterlingen</t>
  </si>
  <si>
    <t>Stauferklinikum Schwäbisch Gmünd</t>
  </si>
  <si>
    <t>Dietrich-Bonhoeffer Neubrandenburg</t>
  </si>
  <si>
    <t>Klinikum Neumarkt i. d. OPf.</t>
  </si>
  <si>
    <t>Friedrich-Ebert Neumünster</t>
  </si>
  <si>
    <t>Marienhaus Klinikum Neunkirchen</t>
  </si>
  <si>
    <t>Ruppiner Kliniken - Neuruppin</t>
  </si>
  <si>
    <t>Krankenhaus Hetzelstift</t>
  </si>
  <si>
    <t>MarienhausSt. Elisabeth Neuwied</t>
  </si>
  <si>
    <t>Südharz Klinikum Nordhausen</t>
  </si>
  <si>
    <t>Euregio-Klinik - Nordhorn</t>
  </si>
  <si>
    <t>Klinikum Nürnberg</t>
  </si>
  <si>
    <t>medius KLINIK NÜRTINGEN</t>
  </si>
  <si>
    <t>AGAPLESION SCHAUMBURG</t>
  </si>
  <si>
    <t>Ketteler Krankenhaus Offenbach</t>
  </si>
  <si>
    <t>Sana Klinikum Offenbach</t>
  </si>
  <si>
    <t>Ortenau-Klinikum St. Josef Offenburg</t>
  </si>
  <si>
    <t>Klinikum Oldenburg</t>
  </si>
  <si>
    <t>Pius Hospital Oldenburg</t>
  </si>
  <si>
    <t>Oberhavel Kliniken, Klinik Oranienburg</t>
  </si>
  <si>
    <t>Klinikum Osnabrück</t>
  </si>
  <si>
    <t>medius KLINIK OSTFILDERN-RUIT</t>
  </si>
  <si>
    <t>St. Vincenz-Krankenhaus Paderborn</t>
  </si>
  <si>
    <t>Klinikum Passau</t>
  </si>
  <si>
    <t>Siloah St. Trudpert Pforzheim</t>
  </si>
  <si>
    <t>HELIOS Klinikum Pforzheim</t>
  </si>
  <si>
    <t>Regio Klinikum Pinneberg</t>
  </si>
  <si>
    <t>Städtisches Krankenhaus Pirmasens</t>
  </si>
  <si>
    <t>Helios Klinikum Pirna</t>
  </si>
  <si>
    <t>Klinikum Ernst von Bergmann Potsdam</t>
  </si>
  <si>
    <t>ELBLANDKLINIKUM Radebeul</t>
  </si>
  <si>
    <t>Oberschwabenklinik Ravensburg</t>
  </si>
  <si>
    <t>Caritas St. Josef Regensburg</t>
  </si>
  <si>
    <t>Krankenhaus  St. Adolf-Stift Reinbek</t>
  </si>
  <si>
    <t>Klinikum am Steinenberg-Reutlingen</t>
  </si>
  <si>
    <t>Spital Rheinfelden</t>
  </si>
  <si>
    <t>Klinikum Obergöltzsch Rodewisch</t>
  </si>
  <si>
    <t>RoMed Klinikum Rosenheim</t>
  </si>
  <si>
    <t>Klinikum Südstadt Rostock</t>
  </si>
  <si>
    <t>AGAPLESION Diako Rotenburg</t>
  </si>
  <si>
    <t>GPR Klinikum Rüsselsheim</t>
  </si>
  <si>
    <t>Thüringen-Kliniken - Saalfeld/Saale</t>
  </si>
  <si>
    <t>Caritas Saarbrücken St. Theresia</t>
  </si>
  <si>
    <t>Krankenhaus DRK Saarlouis</t>
  </si>
  <si>
    <t>Diakonie-Klinikum Schwäbisch Hall</t>
  </si>
  <si>
    <t>Leopoldina-Krankenhaus Schweinfurt</t>
  </si>
  <si>
    <t>Helios Kliniken Schwerin</t>
  </si>
  <si>
    <t>SRH Krankenhaus Sigmaringen</t>
  </si>
  <si>
    <t>Hegau-Bodensee-Klinikum Singen</t>
  </si>
  <si>
    <t>Bürgerspital Solothurn</t>
  </si>
  <si>
    <t>Diako-Stiftungs-Krankenhaus Speyer</t>
  </si>
  <si>
    <t>Elbe Klinikum Stade</t>
  </si>
  <si>
    <t>Klinikum Starnberg</t>
  </si>
  <si>
    <t>Johanniter Krankenhaus Stendal</t>
  </si>
  <si>
    <t>Helios Hanseklinikum Stralsund</t>
  </si>
  <si>
    <t>Klinikum St. Elisabeth Straubing</t>
  </si>
  <si>
    <t>Marienhospital Stuttgart</t>
  </si>
  <si>
    <t>Robert Bosch Krankenhaus Stuttgart</t>
  </si>
  <si>
    <t>Katharinenhospital Stuttgart</t>
  </si>
  <si>
    <t>Diakonie-Klinikum Stuttgart</t>
  </si>
  <si>
    <t>SRH Zentralklinikum Suhl</t>
  </si>
  <si>
    <t>Spital STS AG Thun</t>
  </si>
  <si>
    <t>Johann-Kentmann - Torgau</t>
  </si>
  <si>
    <t>Klinikum Traunstein</t>
  </si>
  <si>
    <t>Mutterhaus Borromäerinnen Trier</t>
  </si>
  <si>
    <t>Universitätsklinikum Tübingen</t>
  </si>
  <si>
    <t>Klinikum Landkreis Tuttlingen</t>
  </si>
  <si>
    <t>Universitätsklinikum Ulm</t>
  </si>
  <si>
    <t>St. Marienhospital Vechta</t>
  </si>
  <si>
    <t>Klinikum Villingen-Schwenningen</t>
  </si>
  <si>
    <t>Oberschwabenklinik Wangen</t>
  </si>
  <si>
    <t>Klinikum Weiden</t>
  </si>
  <si>
    <t>GRN-Klinik Weinheim</t>
  </si>
  <si>
    <t>Asklepios Klinik Weißenfels</t>
  </si>
  <si>
    <t>Pleißental-Klinik Werdau</t>
  </si>
  <si>
    <t>Harzklinikum Wernigerode</t>
  </si>
  <si>
    <t>Marien-Hospital Wesel</t>
  </si>
  <si>
    <t>Evangelisches Krankenhaus Wesel</t>
  </si>
  <si>
    <t>Ammerland-Klinik Westerstede</t>
  </si>
  <si>
    <t>Lahn-Dill-Kliniken - Wetzlar</t>
  </si>
  <si>
    <t>St. Josefs-Hospital Wiesbaden</t>
  </si>
  <si>
    <t>Helios Dr. Horst Schmidt Wiesbaden</t>
  </si>
  <si>
    <t>Rems-Murr-Klinikum Winnenden</t>
  </si>
  <si>
    <t>Krankenhaus Winsen</t>
  </si>
  <si>
    <t>Kantonsspital Winterthur</t>
  </si>
  <si>
    <t>Marien Hospital Witten</t>
  </si>
  <si>
    <t>Verbundkrankenhaus Wittlich</t>
  </si>
  <si>
    <t>Städtisches Klinikum Wolfenbüttel</t>
  </si>
  <si>
    <t>Klinikum Wolfsburg</t>
  </si>
  <si>
    <t>Klinikum Worms</t>
  </si>
  <si>
    <t>Helios Universitätsklinikum Wuppertal</t>
  </si>
  <si>
    <t>Universitätsklinikum Würzburg</t>
  </si>
  <si>
    <t>Missioklinik Würzburg Mitte</t>
  </si>
  <si>
    <t>Oberlausitzer Bergland - Ebersbach</t>
  </si>
  <si>
    <t>Spital Zollikerberg (Zürich)</t>
  </si>
  <si>
    <t>UniversitätsSpital Zürich</t>
  </si>
  <si>
    <t>Stadtspital Zürich Triemli</t>
  </si>
  <si>
    <t>Klinik Hirslanden Zürich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</si>
</sst>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sz val="11"/>
      <color indexed="8"/>
      <name val="Calibri"/>
      <family val="2"/>
    </font>
    <font>
      <sz val="10"/>
      <name val="Arial"/>
      <family val="2"/>
    </font>
    <font>
      <sz val="8"/>
      <name val="Arial"/>
      <family val="2"/>
    </font>
    <font>
      <b/>
      <sz val="11"/>
      <color indexed="8"/>
      <name val="Calibri"/>
      <family val="2"/>
    </font>
    <font>
      <b/>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11"/>
      <color indexed="8"/>
      <name val="Arial"/>
      <family val="2"/>
    </font>
    <font>
      <b/>
      <sz val="10"/>
      <color indexed="8"/>
      <name val="Arial"/>
      <family val="2"/>
    </font>
    <font>
      <sz val="9"/>
      <color indexed="8"/>
      <name val="Arial"/>
      <family val="2"/>
    </font>
    <font>
      <b/>
      <sz val="8"/>
      <name val="Arial"/>
      <family val="2"/>
    </font>
    <font>
      <sz val="11"/>
      <color indexed="8"/>
      <name val="Calibri"/>
      <family val="2"/>
    </font>
    <font>
      <sz val="10"/>
      <color indexed="8"/>
      <name val="Arial"/>
      <family val="2"/>
    </font>
    <font>
      <b/>
      <sz val="11"/>
      <color indexed="8"/>
      <name val="Arial"/>
      <family val="2"/>
    </font>
    <font>
      <b/>
      <sz val="10"/>
      <color indexed="8"/>
      <name val="Arial"/>
      <family val="2"/>
    </font>
    <font>
      <sz val="9"/>
      <color indexed="8"/>
      <name val="Arial"/>
      <family val="2"/>
    </font>
    <font>
      <b/>
      <sz val="9"/>
      <color indexed="8"/>
      <name val="Arial"/>
      <family val="2"/>
    </font>
    <font>
      <sz val="8"/>
      <color indexed="8"/>
      <name val="Arial"/>
      <family val="2"/>
    </font>
    <font>
      <b/>
      <sz val="8"/>
      <color indexed="8"/>
      <name val="Arial"/>
      <family val="2"/>
    </font>
    <font>
      <b/>
      <sz val="8.5"/>
      <color indexed="8"/>
      <name val="Arial"/>
      <family val="2"/>
    </font>
    <font>
      <sz val="7"/>
      <color indexed="8"/>
      <name val="Arial"/>
      <family val="2"/>
    </font>
    <font>
      <b/>
      <sz val="12"/>
      <color indexed="8"/>
      <name val="Arial"/>
      <family val="2"/>
    </font>
    <font>
      <b/>
      <strike/>
      <sz val="9"/>
      <color indexed="8"/>
      <name val="Cambria"/>
      <family val="1"/>
    </font>
    <font>
      <strike/>
      <sz val="11"/>
      <color indexed="8"/>
      <name val="Cambria"/>
      <family val="1"/>
    </font>
    <font>
      <sz val="9"/>
      <color indexed="10"/>
      <name val="Arial"/>
      <family val="2"/>
    </font>
    <font>
      <sz val="9"/>
      <name val="Arial"/>
      <family val="2"/>
    </font>
    <font>
      <vertAlign val="superscript"/>
      <sz val="9"/>
      <name val="Arial"/>
      <family val="2"/>
    </font>
    <font>
      <vertAlign val="superscrip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sz val="11"/>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9"/>
      <color indexed="81"/>
      <name val="Arial"/>
      <family val="2"/>
    </font>
    <font>
      <vertAlign val="superscript"/>
      <sz val="9"/>
      <color indexed="8"/>
      <name val="Arial"/>
      <family val="2"/>
    </font>
    <font>
      <b/>
      <sz val="7"/>
      <color indexed="8"/>
      <name val="Arial"/>
      <family val="2"/>
    </font>
    <font>
      <b/>
      <sz val="8"/>
      <color rgb="FFFF0000"/>
      <name val="Arial"/>
      <family val="2"/>
    </font>
    <font>
      <b/>
      <sz val="8"/>
      <color theme="0"/>
      <name val="Arial"/>
      <family val="2"/>
    </font>
    <font>
      <sz val="8"/>
      <color indexed="8"/>
      <name val="Calibri"/>
      <family val="2"/>
    </font>
    <font>
      <sz val="8"/>
      <color rgb="FFFF0000"/>
      <name val="Arial"/>
      <family val="2"/>
    </font>
    <font>
      <u/>
      <sz val="8"/>
      <color indexed="8"/>
      <name val="Arial"/>
      <family val="2"/>
    </font>
    <font>
      <sz val="10"/>
      <color indexed="8"/>
      <name val="Calibri"/>
      <family val="2"/>
    </font>
    <font>
      <vertAlign val="superscript"/>
      <sz val="9"/>
      <color rgb="FF000000"/>
      <name val="Arial"/>
      <family val="2"/>
    </font>
    <font>
      <vertAlign val="superscript"/>
      <sz val="8"/>
      <color rgb="FF00000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indexed="50"/>
        <bgColor indexed="64"/>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patternFill>
    </fill>
    <fill>
      <patternFill patternType="solid">
        <fgColor theme="7"/>
      </patternFill>
    </fill>
    <fill>
      <patternFill patternType="solid">
        <fgColor rgb="FF92D050"/>
        <bgColor indexed="64"/>
      </patternFill>
    </fill>
    <fill>
      <patternFill patternType="solid">
        <fgColor theme="0"/>
        <bgColor indexed="64"/>
      </patternFill>
    </fill>
  </fills>
  <borders count="4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663">
    <xf numFmtId="0" fontId="0" fillId="0" borderId="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21" fillId="2" borderId="0" applyNumberFormat="0" applyBorder="0" applyAlignment="0" applyProtection="0"/>
    <xf numFmtId="0" fontId="4" fillId="2" borderId="0" applyNumberFormat="0" applyBorder="0" applyAlignment="0" applyProtection="0"/>
    <xf numFmtId="0" fontId="21" fillId="2" borderId="0" applyNumberFormat="0" applyBorder="0" applyAlignment="0" applyProtection="0"/>
    <xf numFmtId="0" fontId="4" fillId="2" borderId="0" applyNumberFormat="0" applyBorder="0" applyAlignment="0" applyProtection="0"/>
    <xf numFmtId="0" fontId="21" fillId="2" borderId="0" applyNumberFormat="0" applyBorder="0" applyAlignment="0" applyProtection="0"/>
    <xf numFmtId="0" fontId="4" fillId="2"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21" fillId="3" borderId="0" applyNumberFormat="0" applyBorder="0" applyAlignment="0" applyProtection="0"/>
    <xf numFmtId="0" fontId="4" fillId="3" borderId="0" applyNumberFormat="0" applyBorder="0" applyAlignment="0" applyProtection="0"/>
    <xf numFmtId="0" fontId="21" fillId="3" borderId="0" applyNumberFormat="0" applyBorder="0" applyAlignment="0" applyProtection="0"/>
    <xf numFmtId="0" fontId="4" fillId="3" borderId="0" applyNumberFormat="0" applyBorder="0" applyAlignment="0" applyProtection="0"/>
    <xf numFmtId="0" fontId="21" fillId="3" borderId="0" applyNumberFormat="0" applyBorder="0" applyAlignment="0" applyProtection="0"/>
    <xf numFmtId="0" fontId="4" fillId="3"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21" fillId="4" borderId="0" applyNumberFormat="0" applyBorder="0" applyAlignment="0" applyProtection="0"/>
    <xf numFmtId="0" fontId="4" fillId="4" borderId="0" applyNumberFormat="0" applyBorder="0" applyAlignment="0" applyProtection="0"/>
    <xf numFmtId="0" fontId="21" fillId="4" borderId="0" applyNumberFormat="0" applyBorder="0" applyAlignment="0" applyProtection="0"/>
    <xf numFmtId="0" fontId="4" fillId="4" borderId="0" applyNumberFormat="0" applyBorder="0" applyAlignment="0" applyProtection="0"/>
    <xf numFmtId="0" fontId="21" fillId="4" borderId="0" applyNumberFormat="0" applyBorder="0" applyAlignment="0" applyProtection="0"/>
    <xf numFmtId="0" fontId="4" fillId="4"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61" fillId="26" borderId="0" applyNumberFormat="0" applyBorder="0" applyAlignment="0" applyProtection="0"/>
    <xf numFmtId="0" fontId="21" fillId="6" borderId="0" applyNumberFormat="0" applyBorder="0" applyAlignment="0" applyProtection="0"/>
    <xf numFmtId="0" fontId="4" fillId="6" borderId="0" applyNumberFormat="0" applyBorder="0" applyAlignment="0" applyProtection="0"/>
    <xf numFmtId="0" fontId="21" fillId="6" borderId="0" applyNumberFormat="0" applyBorder="0" applyAlignment="0" applyProtection="0"/>
    <xf numFmtId="0" fontId="4" fillId="6" borderId="0" applyNumberFormat="0" applyBorder="0" applyAlignment="0" applyProtection="0"/>
    <xf numFmtId="0" fontId="21" fillId="6" borderId="0" applyNumberFormat="0" applyBorder="0" applyAlignment="0" applyProtection="0"/>
    <xf numFmtId="0" fontId="4" fillId="6" borderId="0" applyNumberFormat="0" applyBorder="0" applyAlignment="0" applyProtection="0"/>
    <xf numFmtId="0" fontId="61" fillId="27" borderId="0" applyNumberFormat="0" applyBorder="0" applyAlignment="0" applyProtection="0"/>
    <xf numFmtId="0" fontId="21" fillId="7" borderId="0" applyNumberFormat="0" applyBorder="0" applyAlignment="0" applyProtection="0"/>
    <xf numFmtId="0" fontId="4" fillId="7" borderId="0" applyNumberFormat="0" applyBorder="0" applyAlignment="0" applyProtection="0"/>
    <xf numFmtId="0" fontId="21" fillId="7" borderId="0" applyNumberFormat="0" applyBorder="0" applyAlignment="0" applyProtection="0"/>
    <xf numFmtId="0" fontId="4" fillId="7" borderId="0" applyNumberFormat="0" applyBorder="0" applyAlignment="0" applyProtection="0"/>
    <xf numFmtId="0" fontId="21" fillId="7" borderId="0" applyNumberFormat="0" applyBorder="0" applyAlignment="0" applyProtection="0"/>
    <xf numFmtId="0" fontId="4" fillId="7" borderId="0" applyNumberFormat="0" applyBorder="0" applyAlignment="0" applyProtection="0"/>
    <xf numFmtId="0" fontId="61" fillId="8" borderId="0" applyNumberFormat="0" applyBorder="0" applyAlignment="0" applyProtection="0"/>
    <xf numFmtId="0" fontId="21" fillId="8" borderId="0" applyNumberFormat="0" applyBorder="0" applyAlignment="0" applyProtection="0"/>
    <xf numFmtId="0" fontId="4" fillId="8" borderId="0" applyNumberFormat="0" applyBorder="0" applyAlignment="0" applyProtection="0"/>
    <xf numFmtId="0" fontId="21" fillId="8" borderId="0" applyNumberFormat="0" applyBorder="0" applyAlignment="0" applyProtection="0"/>
    <xf numFmtId="0" fontId="4" fillId="8" borderId="0" applyNumberFormat="0" applyBorder="0" applyAlignment="0" applyProtection="0"/>
    <xf numFmtId="0" fontId="21" fillId="8" borderId="0" applyNumberFormat="0" applyBorder="0" applyAlignment="0" applyProtection="0"/>
    <xf numFmtId="0" fontId="4" fillId="8" borderId="0" applyNumberFormat="0" applyBorder="0" applyAlignment="0" applyProtection="0"/>
    <xf numFmtId="0" fontId="61" fillId="28" borderId="0" applyNumberFormat="0" applyBorder="0" applyAlignment="0" applyProtection="0"/>
    <xf numFmtId="0" fontId="21" fillId="9" borderId="0" applyNumberFormat="0" applyBorder="0" applyAlignment="0" applyProtection="0"/>
    <xf numFmtId="0" fontId="4" fillId="9" borderId="0" applyNumberFormat="0" applyBorder="0" applyAlignment="0" applyProtection="0"/>
    <xf numFmtId="0" fontId="21" fillId="9" borderId="0" applyNumberFormat="0" applyBorder="0" applyAlignment="0" applyProtection="0"/>
    <xf numFmtId="0" fontId="4" fillId="9" borderId="0" applyNumberFormat="0" applyBorder="0" applyAlignment="0" applyProtection="0"/>
    <xf numFmtId="0" fontId="21" fillId="9" borderId="0" applyNumberFormat="0" applyBorder="0" applyAlignment="0" applyProtection="0"/>
    <xf numFmtId="0" fontId="4" fillId="9"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21" fillId="10" borderId="0" applyNumberFormat="0" applyBorder="0" applyAlignment="0" applyProtection="0"/>
    <xf numFmtId="0" fontId="4" fillId="10" borderId="0" applyNumberFormat="0" applyBorder="0" applyAlignment="0" applyProtection="0"/>
    <xf numFmtId="0" fontId="21" fillId="10" borderId="0" applyNumberFormat="0" applyBorder="0" applyAlignment="0" applyProtection="0"/>
    <xf numFmtId="0" fontId="4" fillId="10" borderId="0" applyNumberFormat="0" applyBorder="0" applyAlignment="0" applyProtection="0"/>
    <xf numFmtId="0" fontId="21" fillId="10" borderId="0" applyNumberFormat="0" applyBorder="0" applyAlignment="0" applyProtection="0"/>
    <xf numFmtId="0" fontId="4" fillId="10" borderId="0" applyNumberFormat="0" applyBorder="0" applyAlignment="0" applyProtection="0"/>
    <xf numFmtId="0" fontId="61"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21" fillId="5" borderId="0" applyNumberFormat="0" applyBorder="0" applyAlignment="0" applyProtection="0"/>
    <xf numFmtId="0" fontId="4" fillId="5" borderId="0" applyNumberFormat="0" applyBorder="0" applyAlignment="0" applyProtection="0"/>
    <xf numFmtId="0" fontId="61" fillId="29" borderId="0" applyNumberFormat="0" applyBorder="0" applyAlignment="0" applyProtection="0"/>
    <xf numFmtId="0" fontId="21" fillId="8" borderId="0" applyNumberFormat="0" applyBorder="0" applyAlignment="0" applyProtection="0"/>
    <xf numFmtId="0" fontId="4" fillId="8" borderId="0" applyNumberFormat="0" applyBorder="0" applyAlignment="0" applyProtection="0"/>
    <xf numFmtId="0" fontId="21" fillId="8" borderId="0" applyNumberFormat="0" applyBorder="0" applyAlignment="0" applyProtection="0"/>
    <xf numFmtId="0" fontId="4" fillId="8" borderId="0" applyNumberFormat="0" applyBorder="0" applyAlignment="0" applyProtection="0"/>
    <xf numFmtId="0" fontId="21" fillId="8" borderId="0" applyNumberFormat="0" applyBorder="0" applyAlignment="0" applyProtection="0"/>
    <xf numFmtId="0" fontId="4" fillId="8" borderId="0" applyNumberFormat="0" applyBorder="0" applyAlignment="0" applyProtection="0"/>
    <xf numFmtId="0" fontId="61" fillId="11" borderId="0" applyNumberFormat="0" applyBorder="0" applyAlignment="0" applyProtection="0"/>
    <xf numFmtId="0" fontId="21" fillId="11" borderId="0" applyNumberFormat="0" applyBorder="0" applyAlignment="0" applyProtection="0"/>
    <xf numFmtId="0" fontId="4" fillId="11" borderId="0" applyNumberFormat="0" applyBorder="0" applyAlignment="0" applyProtection="0"/>
    <xf numFmtId="0" fontId="21" fillId="11" borderId="0" applyNumberFormat="0" applyBorder="0" applyAlignment="0" applyProtection="0"/>
    <xf numFmtId="0" fontId="4" fillId="11" borderId="0" applyNumberFormat="0" applyBorder="0" applyAlignment="0" applyProtection="0"/>
    <xf numFmtId="0" fontId="21" fillId="11" borderId="0" applyNumberFormat="0" applyBorder="0" applyAlignment="0" applyProtection="0"/>
    <xf numFmtId="0" fontId="4" fillId="11" borderId="0" applyNumberFormat="0" applyBorder="0" applyAlignment="0" applyProtection="0"/>
    <xf numFmtId="0" fontId="62" fillId="12" borderId="0" applyNumberFormat="0" applyBorder="0" applyAlignment="0" applyProtection="0"/>
    <xf numFmtId="0" fontId="31" fillId="12" borderId="0" applyNumberFormat="0" applyBorder="0" applyAlignment="0" applyProtection="0"/>
    <xf numFmtId="0" fontId="19" fillId="12" borderId="0" applyNumberFormat="0" applyBorder="0" applyAlignment="0" applyProtection="0"/>
    <xf numFmtId="0" fontId="31" fillId="12" borderId="0" applyNumberFormat="0" applyBorder="0" applyAlignment="0" applyProtection="0"/>
    <xf numFmtId="0" fontId="19" fillId="12" borderId="0" applyNumberFormat="0" applyBorder="0" applyAlignment="0" applyProtection="0"/>
    <xf numFmtId="0" fontId="62" fillId="30" borderId="0" applyNumberFormat="0" applyBorder="0" applyAlignment="0" applyProtection="0"/>
    <xf numFmtId="0" fontId="31" fillId="9" borderId="0" applyNumberFormat="0" applyBorder="0" applyAlignment="0" applyProtection="0"/>
    <xf numFmtId="0" fontId="19" fillId="9" borderId="0" applyNumberFormat="0" applyBorder="0" applyAlignment="0" applyProtection="0"/>
    <xf numFmtId="0" fontId="31" fillId="9" borderId="0" applyNumberFormat="0" applyBorder="0" applyAlignment="0" applyProtection="0"/>
    <xf numFmtId="0" fontId="19" fillId="9" borderId="0" applyNumberFormat="0" applyBorder="0" applyAlignment="0" applyProtection="0"/>
    <xf numFmtId="0" fontId="62" fillId="31" borderId="0" applyNumberFormat="0" applyBorder="0" applyAlignment="0" applyProtection="0"/>
    <xf numFmtId="0" fontId="31" fillId="10" borderId="0" applyNumberFormat="0" applyBorder="0" applyAlignment="0" applyProtection="0"/>
    <xf numFmtId="0" fontId="19" fillId="10" borderId="0" applyNumberFormat="0" applyBorder="0" applyAlignment="0" applyProtection="0"/>
    <xf numFmtId="0" fontId="31" fillId="10" borderId="0" applyNumberFormat="0" applyBorder="0" applyAlignment="0" applyProtection="0"/>
    <xf numFmtId="0" fontId="19" fillId="10"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31" fillId="13" borderId="0" applyNumberFormat="0" applyBorder="0" applyAlignment="0" applyProtection="0"/>
    <xf numFmtId="0" fontId="19" fillId="13" borderId="0" applyNumberFormat="0" applyBorder="0" applyAlignment="0" applyProtection="0"/>
    <xf numFmtId="0" fontId="31" fillId="13" borderId="0" applyNumberFormat="0" applyBorder="0" applyAlignment="0" applyProtection="0"/>
    <xf numFmtId="0" fontId="19" fillId="13" borderId="0" applyNumberFormat="0" applyBorder="0" applyAlignment="0" applyProtection="0"/>
    <xf numFmtId="0" fontId="62" fillId="32" borderId="0" applyNumberFormat="0" applyBorder="0" applyAlignment="0" applyProtection="0"/>
    <xf numFmtId="0" fontId="31" fillId="14" borderId="0" applyNumberFormat="0" applyBorder="0" applyAlignment="0" applyProtection="0"/>
    <xf numFmtId="0" fontId="19" fillId="14" borderId="0" applyNumberFormat="0" applyBorder="0" applyAlignment="0" applyProtection="0"/>
    <xf numFmtId="0" fontId="31" fillId="14" borderId="0" applyNumberFormat="0" applyBorder="0" applyAlignment="0" applyProtection="0"/>
    <xf numFmtId="0" fontId="19" fillId="14"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31" fillId="15" borderId="0" applyNumberFormat="0" applyBorder="0" applyAlignment="0" applyProtection="0"/>
    <xf numFmtId="0" fontId="19" fillId="15" borderId="0" applyNumberFormat="0" applyBorder="0" applyAlignment="0" applyProtection="0"/>
    <xf numFmtId="0" fontId="31" fillId="15" borderId="0" applyNumberFormat="0" applyBorder="0" applyAlignment="0" applyProtection="0"/>
    <xf numFmtId="0" fontId="19" fillId="15" borderId="0" applyNumberFormat="0" applyBorder="0" applyAlignment="0" applyProtection="0"/>
    <xf numFmtId="0" fontId="31" fillId="16" borderId="0" applyNumberFormat="0" applyBorder="0" applyAlignment="0" applyProtection="0"/>
    <xf numFmtId="0" fontId="19" fillId="16" borderId="0" applyNumberFormat="0" applyBorder="0" applyAlignment="0" applyProtection="0"/>
    <xf numFmtId="0" fontId="31" fillId="17" borderId="0" applyNumberFormat="0" applyBorder="0" applyAlignment="0" applyProtection="0"/>
    <xf numFmtId="0" fontId="19" fillId="17" borderId="0" applyNumberFormat="0" applyBorder="0" applyAlignment="0" applyProtection="0"/>
    <xf numFmtId="0" fontId="31" fillId="18" borderId="0" applyNumberFormat="0" applyBorder="0" applyAlignment="0" applyProtection="0"/>
    <xf numFmtId="0" fontId="19" fillId="18" borderId="0" applyNumberFormat="0" applyBorder="0" applyAlignment="0" applyProtection="0"/>
    <xf numFmtId="0" fontId="31" fillId="13" borderId="0" applyNumberFormat="0" applyBorder="0" applyAlignment="0" applyProtection="0"/>
    <xf numFmtId="0" fontId="19" fillId="13" borderId="0" applyNumberFormat="0" applyBorder="0" applyAlignment="0" applyProtection="0"/>
    <xf numFmtId="0" fontId="31" fillId="14" borderId="0" applyNumberFormat="0" applyBorder="0" applyAlignment="0" applyProtection="0"/>
    <xf numFmtId="0" fontId="19" fillId="14" borderId="0" applyNumberFormat="0" applyBorder="0" applyAlignment="0" applyProtection="0"/>
    <xf numFmtId="0" fontId="31" fillId="19" borderId="0" applyNumberFormat="0" applyBorder="0" applyAlignment="0" applyProtection="0"/>
    <xf numFmtId="0" fontId="19" fillId="19"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3" fillId="20" borderId="29" applyNumberFormat="0" applyAlignment="0" applyProtection="0"/>
    <xf numFmtId="0" fontId="63" fillId="20" borderId="29" applyNumberFormat="0" applyAlignment="0" applyProtection="0"/>
    <xf numFmtId="0" fontId="63" fillId="20" borderId="29" applyNumberFormat="0" applyAlignment="0" applyProtection="0"/>
    <xf numFmtId="0" fontId="63" fillId="20" borderId="29" applyNumberFormat="0" applyAlignment="0" applyProtection="0"/>
    <xf numFmtId="0" fontId="32" fillId="20" borderId="1" applyNumberFormat="0" applyAlignment="0" applyProtection="0"/>
    <xf numFmtId="0" fontId="12" fillId="20" borderId="1" applyNumberFormat="0" applyAlignment="0" applyProtection="0"/>
    <xf numFmtId="0" fontId="32" fillId="20" borderId="1" applyNumberFormat="0" applyAlignment="0" applyProtection="0"/>
    <xf numFmtId="0" fontId="12" fillId="20" borderId="1" applyNumberFormat="0" applyAlignment="0" applyProtection="0"/>
    <xf numFmtId="0" fontId="32" fillId="20" borderId="1" applyNumberFormat="0" applyAlignment="0" applyProtection="0"/>
    <xf numFmtId="0" fontId="12" fillId="20" borderId="1" applyNumberFormat="0" applyAlignment="0" applyProtection="0"/>
    <xf numFmtId="0" fontId="63" fillId="20" borderId="29" applyNumberFormat="0" applyAlignment="0" applyProtection="0"/>
    <xf numFmtId="0" fontId="37" fillId="3" borderId="0" applyNumberFormat="0" applyBorder="0" applyAlignment="0" applyProtection="0"/>
    <xf numFmtId="0" fontId="10" fillId="3" borderId="0" applyNumberFormat="0" applyBorder="0" applyAlignment="0" applyProtection="0"/>
    <xf numFmtId="0" fontId="65" fillId="20" borderId="30" applyNumberFormat="0" applyAlignment="0" applyProtection="0"/>
    <xf numFmtId="0" fontId="65" fillId="20" borderId="30" applyNumberFormat="0" applyAlignment="0" applyProtection="0"/>
    <xf numFmtId="0" fontId="65" fillId="20" borderId="30" applyNumberFormat="0" applyAlignment="0" applyProtection="0"/>
    <xf numFmtId="0" fontId="65" fillId="20" borderId="30" applyNumberFormat="0" applyAlignment="0" applyProtection="0"/>
    <xf numFmtId="0" fontId="33" fillId="20" borderId="2" applyNumberFormat="0" applyAlignment="0" applyProtection="0"/>
    <xf numFmtId="0" fontId="13" fillId="20" borderId="2" applyNumberFormat="0" applyAlignment="0" applyProtection="0"/>
    <xf numFmtId="0" fontId="33" fillId="20" borderId="2" applyNumberFormat="0" applyAlignment="0" applyProtection="0"/>
    <xf numFmtId="0" fontId="13" fillId="20" borderId="2" applyNumberFormat="0" applyAlignment="0" applyProtection="0"/>
    <xf numFmtId="0" fontId="33" fillId="20" borderId="2" applyNumberFormat="0" applyAlignment="0" applyProtection="0"/>
    <xf numFmtId="0" fontId="13" fillId="20" borderId="2" applyNumberFormat="0" applyAlignment="0" applyProtection="0"/>
    <xf numFmtId="0" fontId="65" fillId="20" borderId="30" applyNumberFormat="0" applyAlignment="0" applyProtection="0"/>
    <xf numFmtId="0" fontId="33" fillId="20" borderId="2" applyNumberFormat="0" applyAlignment="0" applyProtection="0"/>
    <xf numFmtId="0" fontId="13" fillId="20" borderId="2" applyNumberFormat="0" applyAlignment="0" applyProtection="0"/>
    <xf numFmtId="0" fontId="39" fillId="21" borderId="3" applyNumberFormat="0" applyAlignment="0" applyProtection="0"/>
    <xf numFmtId="0" fontId="15" fillId="21" borderId="3" applyNumberFormat="0" applyAlignment="0" applyProtection="0"/>
    <xf numFmtId="0" fontId="67" fillId="39" borderId="30" applyNumberFormat="0" applyAlignment="0" applyProtection="0"/>
    <xf numFmtId="0" fontId="34" fillId="7" borderId="2" applyNumberFormat="0" applyAlignment="0" applyProtection="0"/>
    <xf numFmtId="0" fontId="11" fillId="7" borderId="2" applyNumberFormat="0" applyAlignment="0" applyProtection="0"/>
    <xf numFmtId="0" fontId="34" fillId="7" borderId="2" applyNumberFormat="0" applyAlignment="0" applyProtection="0"/>
    <xf numFmtId="0" fontId="11" fillId="7" borderId="2" applyNumberFormat="0" applyAlignment="0" applyProtection="0"/>
    <xf numFmtId="0" fontId="34" fillId="7" borderId="2" applyNumberFormat="0" applyAlignment="0" applyProtection="0"/>
    <xf numFmtId="0" fontId="11" fillId="7" borderId="2" applyNumberFormat="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68" fillId="0" borderId="4" applyNumberFormat="0" applyFill="0" applyAlignment="0" applyProtection="0"/>
    <xf numFmtId="0" fontId="24" fillId="0" borderId="4" applyNumberFormat="0" applyFill="0" applyAlignment="0" applyProtection="0"/>
    <xf numFmtId="0" fontId="18" fillId="0" borderId="4" applyNumberFormat="0" applyFill="0" applyAlignment="0" applyProtection="0"/>
    <xf numFmtId="0" fontId="24" fillId="0" borderId="4" applyNumberFormat="0" applyFill="0" applyAlignment="0" applyProtection="0"/>
    <xf numFmtId="0" fontId="18" fillId="0" borderId="4" applyNumberFormat="0" applyFill="0" applyAlignment="0" applyProtection="0"/>
    <xf numFmtId="0" fontId="68" fillId="0" borderId="4" applyNumberFormat="0" applyFill="0" applyAlignment="0" applyProtection="0"/>
    <xf numFmtId="0" fontId="69" fillId="0" borderId="0" applyNumberFormat="0" applyFill="0" applyBorder="0" applyAlignment="0" applyProtection="0"/>
    <xf numFmtId="0" fontId="35" fillId="0" borderId="0" applyNumberFormat="0" applyFill="0" applyBorder="0" applyAlignment="0" applyProtection="0"/>
    <xf numFmtId="0" fontId="17" fillId="0" borderId="0" applyNumberFormat="0" applyFill="0" applyBorder="0" applyAlignment="0" applyProtection="0"/>
    <xf numFmtId="0" fontId="35" fillId="0" borderId="0" applyNumberFormat="0" applyFill="0" applyBorder="0" applyAlignment="0" applyProtection="0"/>
    <xf numFmtId="0" fontId="17" fillId="0" borderId="0" applyNumberFormat="0" applyFill="0" applyBorder="0" applyAlignment="0" applyProtection="0"/>
    <xf numFmtId="0" fontId="36" fillId="4" borderId="0" applyNumberFormat="0" applyBorder="0" applyAlignment="0" applyProtection="0"/>
    <xf numFmtId="0" fontId="9" fillId="4"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34" fillId="7" borderId="2" applyNumberFormat="0" applyAlignment="0" applyProtection="0"/>
    <xf numFmtId="0" fontId="11" fillId="7" borderId="2" applyNumberFormat="0" applyAlignment="0" applyProtection="0"/>
    <xf numFmtId="0" fontId="38" fillId="0" borderId="8" applyNumberFormat="0" applyFill="0" applyAlignment="0" applyProtection="0"/>
    <xf numFmtId="0" fontId="14" fillId="0" borderId="8" applyNumberFormat="0" applyFill="0" applyAlignment="0" applyProtection="0"/>
    <xf numFmtId="0" fontId="72" fillId="41" borderId="0" applyNumberFormat="0" applyBorder="0" applyAlignment="0" applyProtection="0"/>
    <xf numFmtId="0" fontId="61" fillId="0" borderId="0"/>
    <xf numFmtId="0" fontId="22" fillId="22" borderId="9" applyNumberFormat="0" applyFont="0" applyAlignment="0" applyProtection="0"/>
    <xf numFmtId="0" fontId="22" fillId="22" borderId="9" applyNumberFormat="0" applyFont="0" applyAlignment="0" applyProtection="0"/>
    <xf numFmtId="0" fontId="21" fillId="42" borderId="34" applyNumberFormat="0" applyFont="0" applyAlignment="0" applyProtection="0"/>
    <xf numFmtId="0" fontId="21" fillId="42" borderId="34" applyNumberFormat="0" applyFont="0" applyAlignment="0" applyProtection="0"/>
    <xf numFmtId="0" fontId="21"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44"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21"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21" fillId="42" borderId="34" applyNumberFormat="0" applyFont="0" applyAlignment="0" applyProtection="0"/>
    <xf numFmtId="0" fontId="4" fillId="42" borderId="34" applyNumberFormat="0" applyFont="0" applyAlignment="0" applyProtection="0"/>
    <xf numFmtId="0" fontId="32" fillId="20" borderId="1" applyNumberFormat="0" applyAlignment="0" applyProtection="0"/>
    <xf numFmtId="0" fontId="12" fillId="20" borderId="1" applyNumberFormat="0" applyAlignment="0" applyProtection="0"/>
    <xf numFmtId="9" fontId="4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0" fontId="64" fillId="37" borderId="0" applyNumberFormat="0" applyBorder="0" applyAlignment="0" applyProtection="0"/>
    <xf numFmtId="0" fontId="64" fillId="37" borderId="0" applyNumberFormat="0" applyBorder="0" applyAlignment="0" applyProtection="0"/>
    <xf numFmtId="0" fontId="22" fillId="0" borderId="0"/>
    <xf numFmtId="0" fontId="61" fillId="0" borderId="0"/>
    <xf numFmtId="0" fontId="61" fillId="0" borderId="0"/>
    <xf numFmtId="0" fontId="73" fillId="0" borderId="0"/>
    <xf numFmtId="0" fontId="22" fillId="0" borderId="0"/>
    <xf numFmtId="0" fontId="61" fillId="0" borderId="0"/>
    <xf numFmtId="0" fontId="61" fillId="0" borderId="0"/>
    <xf numFmtId="0" fontId="73" fillId="0" borderId="0"/>
    <xf numFmtId="0" fontId="21" fillId="0" borderId="0"/>
    <xf numFmtId="0" fontId="21" fillId="0" borderId="0"/>
    <xf numFmtId="0" fontId="21" fillId="0" borderId="0"/>
    <xf numFmtId="0" fontId="21" fillId="0" borderId="0"/>
    <xf numFmtId="0" fontId="4" fillId="0" borderId="0"/>
    <xf numFmtId="0" fontId="21" fillId="0" borderId="0"/>
    <xf numFmtId="0" fontId="4" fillId="0" borderId="0"/>
    <xf numFmtId="0" fontId="4" fillId="0" borderId="0"/>
    <xf numFmtId="0" fontId="21" fillId="0" borderId="0"/>
    <xf numFmtId="0" fontId="4" fillId="0" borderId="0"/>
    <xf numFmtId="0" fontId="21" fillId="0" borderId="0"/>
    <xf numFmtId="0" fontId="4" fillId="0" borderId="0"/>
    <xf numFmtId="0" fontId="22" fillId="0" borderId="0"/>
    <xf numFmtId="0" fontId="73" fillId="0" borderId="0"/>
    <xf numFmtId="0" fontId="4" fillId="0" borderId="0"/>
    <xf numFmtId="0" fontId="21" fillId="0" borderId="0"/>
    <xf numFmtId="0" fontId="21" fillId="0" borderId="0"/>
    <xf numFmtId="0" fontId="4" fillId="0" borderId="0"/>
    <xf numFmtId="0" fontId="21" fillId="0" borderId="0"/>
    <xf numFmtId="0" fontId="4" fillId="0" borderId="0"/>
    <xf numFmtId="0" fontId="4" fillId="0" borderId="0"/>
    <xf numFmtId="0" fontId="21" fillId="0" borderId="0"/>
    <xf numFmtId="0" fontId="4" fillId="0" borderId="0"/>
    <xf numFmtId="0" fontId="21" fillId="0" borderId="0"/>
    <xf numFmtId="0" fontId="4" fillId="0" borderId="0"/>
    <xf numFmtId="0" fontId="73" fillId="0" borderId="0"/>
    <xf numFmtId="0" fontId="4" fillId="0" borderId="0"/>
    <xf numFmtId="0" fontId="61" fillId="0" borderId="0"/>
    <xf numFmtId="0" fontId="22" fillId="0" borderId="0"/>
    <xf numFmtId="0" fontId="24" fillId="0" borderId="4" applyNumberFormat="0" applyFill="0" applyAlignment="0" applyProtection="0"/>
    <xf numFmtId="0" fontId="18" fillId="0" borderId="4" applyNumberFormat="0" applyFill="0" applyAlignment="0" applyProtection="0"/>
    <xf numFmtId="0" fontId="27" fillId="0" borderId="5" applyNumberFormat="0" applyFill="0" applyAlignment="0" applyProtection="0"/>
    <xf numFmtId="0" fontId="6" fillId="0" borderId="5" applyNumberFormat="0" applyFill="0" applyAlignment="0" applyProtection="0"/>
    <xf numFmtId="0" fontId="27" fillId="0" borderId="5" applyNumberFormat="0" applyFill="0" applyAlignment="0" applyProtection="0"/>
    <xf numFmtId="0" fontId="6" fillId="0" borderId="5" applyNumberFormat="0" applyFill="0" applyAlignment="0" applyProtection="0"/>
    <xf numFmtId="0" fontId="30" fillId="0" borderId="6" applyNumberFormat="0" applyFill="0" applyAlignment="0" applyProtection="0"/>
    <xf numFmtId="0" fontId="7" fillId="0" borderId="6" applyNumberFormat="0" applyFill="0" applyAlignment="0" applyProtection="0"/>
    <xf numFmtId="0" fontId="30" fillId="0" borderId="6" applyNumberFormat="0" applyFill="0" applyAlignment="0" applyProtection="0"/>
    <xf numFmtId="0" fontId="7" fillId="0" borderId="6" applyNumberFormat="0" applyFill="0" applyAlignment="0" applyProtection="0"/>
    <xf numFmtId="0" fontId="28" fillId="0" borderId="7" applyNumberFormat="0" applyFill="0" applyAlignment="0" applyProtection="0"/>
    <xf numFmtId="0" fontId="8" fillId="0" borderId="7" applyNumberFormat="0" applyFill="0" applyAlignment="0" applyProtection="0"/>
    <xf numFmtId="0" fontId="28" fillId="0" borderId="7" applyNumberFormat="0" applyFill="0" applyAlignment="0" applyProtection="0"/>
    <xf numFmtId="0" fontId="8" fillId="0" borderId="7" applyNumberFormat="0" applyFill="0" applyAlignment="0" applyProtection="0"/>
    <xf numFmtId="0" fontId="28" fillId="0" borderId="0" applyNumberFormat="0" applyFill="0" applyBorder="0" applyAlignment="0" applyProtection="0"/>
    <xf numFmtId="0" fontId="8" fillId="0" borderId="0" applyNumberFormat="0" applyFill="0" applyBorder="0" applyAlignment="0" applyProtection="0"/>
    <xf numFmtId="0" fontId="28" fillId="0" borderId="0" applyNumberFormat="0" applyFill="0" applyBorder="0" applyAlignment="0" applyProtection="0"/>
    <xf numFmtId="0" fontId="8" fillId="0" borderId="0" applyNumberFormat="0" applyFill="0" applyBorder="0" applyAlignment="0" applyProtection="0"/>
    <xf numFmtId="0" fontId="26" fillId="0" borderId="0" applyNumberFormat="0" applyFill="0" applyBorder="0" applyAlignment="0" applyProtection="0"/>
    <xf numFmtId="0" fontId="5" fillId="0" borderId="0" applyNumberFormat="0" applyFill="0" applyBorder="0" applyAlignment="0" applyProtection="0"/>
    <xf numFmtId="0" fontId="26" fillId="0" borderId="0" applyNumberFormat="0" applyFill="0" applyBorder="0" applyAlignment="0" applyProtection="0"/>
    <xf numFmtId="0" fontId="5" fillId="0" borderId="0" applyNumberFormat="0" applyFill="0" applyBorder="0" applyAlignment="0" applyProtection="0"/>
    <xf numFmtId="0" fontId="71" fillId="0" borderId="33" applyNumberFormat="0" applyFill="0" applyAlignment="0" applyProtection="0"/>
    <xf numFmtId="0" fontId="71" fillId="0" borderId="33"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6" fillId="0" borderId="0" applyNumberFormat="0" applyFill="0" applyBorder="0" applyAlignment="0" applyProtection="0"/>
    <xf numFmtId="0" fontId="29" fillId="0" borderId="0" applyNumberFormat="0" applyFill="0" applyBorder="0" applyAlignment="0" applyProtection="0"/>
    <xf numFmtId="0" fontId="16" fillId="0" borderId="0" applyNumberFormat="0" applyFill="0" applyBorder="0" applyAlignment="0" applyProtection="0"/>
    <xf numFmtId="0" fontId="29" fillId="0" borderId="0" applyNumberFormat="0" applyFill="0" applyBorder="0" applyAlignment="0" applyProtection="0"/>
    <xf numFmtId="0" fontId="16" fillId="0" borderId="0" applyNumberFormat="0" applyFill="0" applyBorder="0" applyAlignment="0" applyProtection="0"/>
    <xf numFmtId="0" fontId="29" fillId="0" borderId="0" applyNumberFormat="0" applyFill="0" applyBorder="0" applyAlignment="0" applyProtection="0"/>
    <xf numFmtId="0" fontId="66" fillId="38" borderId="31" applyNumberFormat="0" applyAlignment="0" applyProtection="0"/>
    <xf numFmtId="0" fontId="66" fillId="38" borderId="31" applyNumberFormat="0" applyAlignment="0" applyProtection="0"/>
    <xf numFmtId="0" fontId="75" fillId="0" borderId="0" applyNumberFormat="0" applyFill="0" applyBorder="0" applyAlignment="0" applyProtection="0"/>
    <xf numFmtId="0" fontId="76" fillId="0" borderId="35" applyNumberFormat="0" applyFill="0" applyAlignment="0" applyProtection="0"/>
    <xf numFmtId="0" fontId="77" fillId="0" borderId="32" applyNumberFormat="0" applyFill="0" applyAlignment="0" applyProtection="0"/>
    <xf numFmtId="0" fontId="78" fillId="0" borderId="36" applyNumberFormat="0" applyFill="0" applyAlignment="0" applyProtection="0"/>
    <xf numFmtId="0" fontId="78" fillId="0" borderId="0" applyNumberFormat="0" applyFill="0" applyBorder="0" applyAlignment="0" applyProtection="0"/>
    <xf numFmtId="0" fontId="70" fillId="40" borderId="0" applyNumberFormat="0" applyBorder="0" applyAlignment="0" applyProtection="0"/>
    <xf numFmtId="0" fontId="64" fillId="37" borderId="0" applyNumberFormat="0" applyBorder="0" applyAlignment="0" applyProtection="0"/>
    <xf numFmtId="0" fontId="71" fillId="0" borderId="33" applyNumberFormat="0" applyFill="0" applyAlignment="0" applyProtection="0"/>
    <xf numFmtId="0" fontId="66" fillId="38" borderId="31" applyNumberFormat="0" applyAlignment="0" applyProtection="0"/>
    <xf numFmtId="0" fontId="4" fillId="42" borderId="34" applyNumberFormat="0" applyFont="0" applyAlignment="0" applyProtection="0"/>
    <xf numFmtId="0" fontId="62" fillId="4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4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3" fillId="0" borderId="0"/>
    <xf numFmtId="0" fontId="4"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8" borderId="0" applyNumberFormat="0" applyBorder="0" applyAlignment="0" applyProtection="0"/>
    <xf numFmtId="0" fontId="3" fillId="2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29" borderId="0" applyNumberFormat="0" applyBorder="0" applyAlignment="0" applyProtection="0"/>
    <xf numFmtId="0" fontId="3" fillId="11" borderId="0" applyNumberFormat="0" applyBorder="0" applyAlignment="0" applyProtection="0"/>
    <xf numFmtId="0" fontId="3" fillId="0" borderId="0"/>
    <xf numFmtId="0" fontId="4" fillId="42" borderId="34" applyNumberFormat="0" applyFont="0" applyAlignment="0" applyProtection="0"/>
    <xf numFmtId="0" fontId="4" fillId="42" borderId="34" applyNumberFormat="0" applyFont="0" applyAlignment="0" applyProtection="0"/>
    <xf numFmtId="0" fontId="4" fillId="42" borderId="3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5" fillId="0" borderId="0" applyNumberFormat="0" applyFill="0" applyBorder="0" applyAlignment="0" applyProtection="0"/>
    <xf numFmtId="0" fontId="16"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0" applyNumberFormat="0" applyBorder="0" applyAlignment="0" applyProtection="0"/>
    <xf numFmtId="0" fontId="2" fillId="2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29"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5" fillId="0" borderId="0" applyNumberFormat="0" applyFill="0" applyBorder="0" applyAlignment="0" applyProtection="0"/>
    <xf numFmtId="0" fontId="76" fillId="0" borderId="35" applyNumberFormat="0" applyFill="0" applyAlignment="0" applyProtection="0"/>
    <xf numFmtId="0" fontId="77" fillId="0" borderId="32" applyNumberFormat="0" applyFill="0" applyAlignment="0" applyProtection="0"/>
    <xf numFmtId="0" fontId="78" fillId="0" borderId="36" applyNumberFormat="0" applyFill="0" applyAlignment="0" applyProtection="0"/>
    <xf numFmtId="0" fontId="78" fillId="0" borderId="0" applyNumberFormat="0" applyFill="0" applyBorder="0" applyAlignment="0" applyProtection="0"/>
    <xf numFmtId="0" fontId="70" fillId="40" borderId="0" applyNumberFormat="0" applyBorder="0" applyAlignment="0" applyProtection="0"/>
    <xf numFmtId="0" fontId="64" fillId="37" borderId="0" applyNumberFormat="0" applyBorder="0" applyAlignment="0" applyProtection="0"/>
    <xf numFmtId="0" fontId="71" fillId="0" borderId="33" applyNumberFormat="0" applyFill="0" applyAlignment="0" applyProtection="0"/>
    <xf numFmtId="0" fontId="66" fillId="38" borderId="31" applyNumberFormat="0" applyAlignment="0" applyProtection="0"/>
    <xf numFmtId="0" fontId="4" fillId="42" borderId="34" applyNumberFormat="0" applyFont="0" applyAlignment="0" applyProtection="0"/>
    <xf numFmtId="0" fontId="62" fillId="4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4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8" borderId="0" applyNumberFormat="0" applyBorder="0" applyAlignment="0" applyProtection="0"/>
    <xf numFmtId="0" fontId="2" fillId="2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29"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0" applyNumberFormat="0" applyBorder="0" applyAlignment="0" applyProtection="0"/>
    <xf numFmtId="0" fontId="1"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29"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5" fillId="0" borderId="0" applyNumberFormat="0" applyFill="0" applyBorder="0" applyAlignment="0" applyProtection="0"/>
    <xf numFmtId="0" fontId="76" fillId="0" borderId="35" applyNumberFormat="0" applyFill="0" applyAlignment="0" applyProtection="0"/>
    <xf numFmtId="0" fontId="77" fillId="0" borderId="32" applyNumberFormat="0" applyFill="0" applyAlignment="0" applyProtection="0"/>
    <xf numFmtId="0" fontId="78" fillId="0" borderId="36" applyNumberFormat="0" applyFill="0" applyAlignment="0" applyProtection="0"/>
    <xf numFmtId="0" fontId="78" fillId="0" borderId="0" applyNumberFormat="0" applyFill="0" applyBorder="0" applyAlignment="0" applyProtection="0"/>
    <xf numFmtId="0" fontId="70" fillId="40" borderId="0" applyNumberFormat="0" applyBorder="0" applyAlignment="0" applyProtection="0"/>
    <xf numFmtId="0" fontId="64" fillId="37" borderId="0" applyNumberFormat="0" applyBorder="0" applyAlignment="0" applyProtection="0"/>
    <xf numFmtId="0" fontId="71" fillId="0" borderId="33" applyNumberFormat="0" applyFill="0" applyAlignment="0" applyProtection="0"/>
    <xf numFmtId="0" fontId="66" fillId="38" borderId="31" applyNumberFormat="0" applyAlignment="0" applyProtection="0"/>
    <xf numFmtId="0" fontId="4" fillId="42" borderId="34" applyNumberFormat="0" applyFont="0" applyAlignment="0" applyProtection="0"/>
    <xf numFmtId="0" fontId="62" fillId="4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4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0" applyNumberFormat="0" applyBorder="0" applyAlignment="0" applyProtection="0"/>
    <xf numFmtId="0" fontId="1"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29"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5" fillId="0" borderId="0" applyNumberFormat="0" applyFill="0" applyBorder="0" applyAlignment="0" applyProtection="0"/>
    <xf numFmtId="0" fontId="76" fillId="0" borderId="35" applyNumberFormat="0" applyFill="0" applyAlignment="0" applyProtection="0"/>
    <xf numFmtId="0" fontId="77" fillId="0" borderId="32" applyNumberFormat="0" applyFill="0" applyAlignment="0" applyProtection="0"/>
    <xf numFmtId="0" fontId="78" fillId="0" borderId="36" applyNumberFormat="0" applyFill="0" applyAlignment="0" applyProtection="0"/>
    <xf numFmtId="0" fontId="78" fillId="0" borderId="0" applyNumberFormat="0" applyFill="0" applyBorder="0" applyAlignment="0" applyProtection="0"/>
    <xf numFmtId="0" fontId="70" fillId="40" borderId="0" applyNumberFormat="0" applyBorder="0" applyAlignment="0" applyProtection="0"/>
    <xf numFmtId="0" fontId="64" fillId="37" borderId="0" applyNumberFormat="0" applyBorder="0" applyAlignment="0" applyProtection="0"/>
    <xf numFmtId="0" fontId="71" fillId="0" borderId="33" applyNumberFormat="0" applyFill="0" applyAlignment="0" applyProtection="0"/>
    <xf numFmtId="0" fontId="66" fillId="38" borderId="31" applyNumberFormat="0" applyAlignment="0" applyProtection="0"/>
    <xf numFmtId="0" fontId="4" fillId="42" borderId="34" applyNumberFormat="0" applyFont="0" applyAlignment="0" applyProtection="0"/>
    <xf numFmtId="0" fontId="62" fillId="4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4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cellStyleXfs>
  <cellXfs count="213">
    <xf numFmtId="0" fontId="0" fillId="0" borderId="0" xfId="0"/>
    <xf numFmtId="0" fontId="45" fillId="0" borderId="0" xfId="0" applyFont="1"/>
    <xf numFmtId="0" fontId="45" fillId="0" borderId="0" xfId="0" applyFont="1" applyAlignment="1">
      <alignment horizontal="left" vertical="center" indent="1"/>
    </xf>
    <xf numFmtId="0" fontId="48" fillId="0" borderId="0" xfId="0" applyFont="1" applyAlignment="1">
      <alignment vertical="top" wrapText="1"/>
    </xf>
    <xf numFmtId="0" fontId="49" fillId="0" borderId="10" xfId="0" applyFont="1" applyBorder="1" applyAlignment="1">
      <alignment vertical="top" wrapText="1"/>
    </xf>
    <xf numFmtId="0" fontId="25" fillId="0" borderId="0" xfId="0" applyFont="1"/>
    <xf numFmtId="0" fontId="50" fillId="0" borderId="0" xfId="0" applyFont="1"/>
    <xf numFmtId="14" fontId="50" fillId="0" borderId="0" xfId="0" applyNumberFormat="1" applyFont="1"/>
    <xf numFmtId="14" fontId="50" fillId="0" borderId="0" xfId="0" applyNumberFormat="1" applyFont="1" applyAlignment="1">
      <alignment horizontal="center"/>
    </xf>
    <xf numFmtId="0" fontId="50" fillId="0" borderId="0" xfId="0" quotePrefix="1" applyFont="1"/>
    <xf numFmtId="0" fontId="48" fillId="0" borderId="10" xfId="0" applyFont="1" applyBorder="1"/>
    <xf numFmtId="0" fontId="20" fillId="0" borderId="0" xfId="0" applyFont="1"/>
    <xf numFmtId="14" fontId="23" fillId="23" borderId="10" xfId="0" applyNumberFormat="1" applyFont="1" applyFill="1" applyBorder="1" applyAlignment="1">
      <alignment horizontal="left"/>
    </xf>
    <xf numFmtId="0" fontId="49" fillId="0" borderId="10" xfId="0" applyFont="1" applyBorder="1"/>
    <xf numFmtId="0" fontId="25" fillId="0" borderId="10" xfId="0" applyFont="1" applyBorder="1"/>
    <xf numFmtId="0" fontId="50" fillId="0" borderId="10" xfId="0" applyFont="1" applyBorder="1"/>
    <xf numFmtId="0" fontId="48" fillId="0" borderId="0" xfId="0" applyFont="1" applyAlignment="1">
      <alignment vertical="center"/>
    </xf>
    <xf numFmtId="0" fontId="48" fillId="0" borderId="0" xfId="0" applyFont="1" applyAlignment="1">
      <alignment horizontal="center" vertical="center"/>
    </xf>
    <xf numFmtId="0" fontId="48" fillId="0" borderId="0" xfId="0" applyFont="1" applyAlignment="1">
      <alignment horizontal="center" vertical="center" wrapText="1"/>
    </xf>
    <xf numFmtId="1" fontId="48" fillId="0" borderId="0" xfId="0" applyNumberFormat="1" applyFont="1" applyAlignment="1">
      <alignment horizontal="center" vertical="center"/>
    </xf>
    <xf numFmtId="0" fontId="48" fillId="0" borderId="0" xfId="0" applyFont="1" applyAlignment="1">
      <alignment horizontal="right" vertical="center"/>
    </xf>
    <xf numFmtId="0" fontId="48" fillId="0" borderId="13" xfId="0" applyFont="1" applyBorder="1"/>
    <xf numFmtId="14" fontId="53" fillId="0" borderId="0" xfId="0" applyNumberFormat="1" applyFont="1" applyAlignment="1">
      <alignment horizontal="left" vertical="center" wrapText="1"/>
    </xf>
    <xf numFmtId="0" fontId="0" fillId="0" borderId="0" xfId="0" applyAlignment="1">
      <alignment vertical="center"/>
    </xf>
    <xf numFmtId="0" fontId="48" fillId="24" borderId="12" xfId="0" applyFont="1" applyFill="1" applyBorder="1" applyAlignment="1">
      <alignment horizontal="center" vertical="center"/>
    </xf>
    <xf numFmtId="0" fontId="42" fillId="0" borderId="0" xfId="0" applyFont="1" applyAlignment="1">
      <alignment horizontal="right" vertical="center"/>
    </xf>
    <xf numFmtId="0" fontId="49" fillId="0" borderId="12" xfId="0" applyFont="1" applyBorder="1" applyAlignment="1">
      <alignment horizontal="center" vertical="center" wrapText="1"/>
    </xf>
    <xf numFmtId="0" fontId="50" fillId="0" borderId="10" xfId="0" applyFont="1" applyBorder="1" applyAlignment="1">
      <alignment horizontal="center" vertical="center"/>
    </xf>
    <xf numFmtId="0" fontId="56" fillId="0" borderId="0" xfId="0" applyFont="1" applyAlignment="1">
      <alignment vertical="center"/>
    </xf>
    <xf numFmtId="0" fontId="23" fillId="0" borderId="0" xfId="0" applyFont="1" applyAlignment="1">
      <alignment horizontal="justify" vertical="center" wrapText="1"/>
    </xf>
    <xf numFmtId="0" fontId="23" fillId="0" borderId="0" xfId="0" applyFont="1" applyAlignment="1">
      <alignment horizontal="left" vertical="center" wrapText="1"/>
    </xf>
    <xf numFmtId="0" fontId="0" fillId="0" borderId="0" xfId="0" applyAlignment="1">
      <alignment horizontal="left" vertical="center"/>
    </xf>
    <xf numFmtId="0" fontId="0" fillId="0" borderId="0" xfId="0" quotePrefix="1" applyAlignment="1">
      <alignment vertical="center"/>
    </xf>
    <xf numFmtId="0" fontId="55" fillId="0" borderId="0" xfId="0" applyFont="1" applyAlignment="1">
      <alignment vertical="center"/>
    </xf>
    <xf numFmtId="0" fontId="56" fillId="0" borderId="0" xfId="0" applyFont="1" applyAlignment="1">
      <alignment horizontal="left" vertical="center"/>
    </xf>
    <xf numFmtId="0" fontId="51" fillId="0" borderId="0" xfId="0" applyFont="1" applyAlignment="1">
      <alignment horizontal="center" vertical="center"/>
    </xf>
    <xf numFmtId="0" fontId="52" fillId="0" borderId="17" xfId="0" applyFont="1" applyBorder="1" applyAlignment="1">
      <alignment horizontal="center" vertical="center"/>
    </xf>
    <xf numFmtId="0" fontId="52" fillId="0" borderId="18" xfId="0" applyFont="1" applyBorder="1" applyAlignment="1">
      <alignment horizontal="center" vertical="center" wrapText="1"/>
    </xf>
    <xf numFmtId="0" fontId="48" fillId="24" borderId="12" xfId="0" applyFont="1" applyFill="1" applyBorder="1" applyAlignment="1">
      <alignment horizontal="center" vertical="center" wrapText="1"/>
    </xf>
    <xf numFmtId="0" fontId="50" fillId="0" borderId="13" xfId="0" applyFont="1" applyBorder="1" applyAlignment="1">
      <alignment horizontal="center" vertical="center"/>
    </xf>
    <xf numFmtId="0" fontId="50" fillId="0" borderId="10" xfId="0" applyFont="1" applyBorder="1" applyAlignment="1">
      <alignment horizontal="left" vertical="center"/>
    </xf>
    <xf numFmtId="0" fontId="50" fillId="0" borderId="10" xfId="0" quotePrefix="1" applyFont="1" applyBorder="1" applyAlignment="1">
      <alignment horizontal="left" vertical="center"/>
    </xf>
    <xf numFmtId="0" fontId="48" fillId="25" borderId="0" xfId="0" applyFont="1" applyFill="1" applyAlignment="1">
      <alignment vertical="center"/>
    </xf>
    <xf numFmtId="0" fontId="54" fillId="0" borderId="0" xfId="0" applyFont="1" applyAlignment="1">
      <alignment horizontal="left" vertical="center"/>
    </xf>
    <xf numFmtId="0" fontId="45" fillId="0" borderId="0" xfId="0" applyFont="1" applyAlignment="1">
      <alignment vertical="center"/>
    </xf>
    <xf numFmtId="0" fontId="47" fillId="0" borderId="0" xfId="0" applyFont="1"/>
    <xf numFmtId="0" fontId="48" fillId="0" borderId="0" xfId="0" applyFont="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left" wrapText="1"/>
    </xf>
    <xf numFmtId="0" fontId="45" fillId="0" borderId="0" xfId="0" applyFont="1" applyAlignment="1">
      <alignment horizontal="left" vertical="center" wrapText="1"/>
    </xf>
    <xf numFmtId="0" fontId="48" fillId="0" borderId="0" xfId="0" applyFont="1" applyAlignment="1">
      <alignment horizontal="left" vertical="center"/>
    </xf>
    <xf numFmtId="0" fontId="45" fillId="0" borderId="0" xfId="0" quotePrefix="1" applyFont="1"/>
    <xf numFmtId="0" fontId="40" fillId="0" borderId="0" xfId="0" applyFont="1" applyAlignment="1">
      <alignment vertical="top"/>
    </xf>
    <xf numFmtId="0" fontId="41" fillId="0" borderId="0" xfId="0" applyFont="1"/>
    <xf numFmtId="0" fontId="42" fillId="0" borderId="0" xfId="0" applyFont="1" applyAlignment="1">
      <alignment horizontal="center" vertical="center"/>
    </xf>
    <xf numFmtId="0" fontId="42" fillId="0" borderId="10" xfId="0" applyFont="1" applyBorder="1" applyAlignment="1" applyProtection="1">
      <alignment horizontal="center" vertical="center"/>
      <protection locked="0"/>
    </xf>
    <xf numFmtId="0" fontId="42" fillId="0" borderId="0" xfId="0" applyFont="1" applyAlignment="1">
      <alignment horizontal="left" vertical="top"/>
    </xf>
    <xf numFmtId="0" fontId="49" fillId="0" borderId="0" xfId="0" applyFont="1" applyAlignment="1">
      <alignment horizontal="right" vertical="center"/>
    </xf>
    <xf numFmtId="0" fontId="49" fillId="0" borderId="12" xfId="0" applyFont="1" applyBorder="1" applyAlignment="1">
      <alignment vertical="top"/>
    </xf>
    <xf numFmtId="0" fontId="20" fillId="0" borderId="19" xfId="0" applyFont="1" applyBorder="1" applyAlignment="1">
      <alignment horizontal="left" vertical="top" wrapText="1" indent="5"/>
    </xf>
    <xf numFmtId="0" fontId="0" fillId="0" borderId="0" xfId="0" applyAlignment="1">
      <alignment vertical="center" wrapText="1"/>
    </xf>
    <xf numFmtId="0" fontId="42" fillId="0" borderId="0" xfId="0" applyFont="1" applyAlignment="1">
      <alignment horizontal="left" vertical="center"/>
    </xf>
    <xf numFmtId="0" fontId="0" fillId="0" borderId="0" xfId="0" applyAlignment="1">
      <alignment horizontal="right" vertical="center"/>
    </xf>
    <xf numFmtId="0" fontId="45" fillId="0" borderId="0" xfId="0" applyFont="1" applyAlignment="1">
      <alignment vertical="center" wrapText="1"/>
    </xf>
    <xf numFmtId="14" fontId="53" fillId="0" borderId="0" xfId="0" applyNumberFormat="1" applyFont="1" applyAlignment="1">
      <alignment vertical="top" wrapText="1"/>
    </xf>
    <xf numFmtId="0" fontId="51" fillId="0" borderId="0" xfId="0" applyFont="1"/>
    <xf numFmtId="14" fontId="20" fillId="0" borderId="0" xfId="0" applyNumberFormat="1" applyFont="1" applyAlignment="1">
      <alignment horizontal="left"/>
    </xf>
    <xf numFmtId="0" fontId="0" fillId="0" borderId="10" xfId="0" applyBorder="1"/>
    <xf numFmtId="0" fontId="52" fillId="0" borderId="27" xfId="0" applyFont="1" applyBorder="1" applyAlignment="1">
      <alignment horizontal="center" vertical="center" wrapText="1"/>
    </xf>
    <xf numFmtId="0" fontId="52" fillId="0" borderId="37" xfId="0" applyFont="1" applyBorder="1" applyAlignment="1">
      <alignment horizontal="center" vertical="center" wrapText="1"/>
    </xf>
    <xf numFmtId="0" fontId="50" fillId="0" borderId="38" xfId="0" quotePrefix="1" applyFont="1" applyBorder="1" applyAlignment="1">
      <alignment horizontal="center" vertical="center" wrapText="1"/>
    </xf>
    <xf numFmtId="0" fontId="50" fillId="0" borderId="21" xfId="0" quotePrefix="1" applyFont="1" applyBorder="1" applyAlignment="1">
      <alignment horizontal="center" vertical="center" wrapText="1"/>
    </xf>
    <xf numFmtId="0" fontId="53" fillId="0" borderId="0" xfId="0" applyFont="1"/>
    <xf numFmtId="0" fontId="81" fillId="0" borderId="0" xfId="0" applyFont="1" applyAlignment="1">
      <alignment horizontal="right" vertical="center"/>
    </xf>
    <xf numFmtId="0" fontId="81" fillId="0" borderId="0" xfId="0" applyFont="1" applyAlignment="1">
      <alignment horizontal="right" vertical="top"/>
    </xf>
    <xf numFmtId="0" fontId="81" fillId="0" borderId="0" xfId="0" applyFont="1" applyAlignment="1">
      <alignment horizontal="center" vertical="center"/>
    </xf>
    <xf numFmtId="0" fontId="53" fillId="0" borderId="0" xfId="0" applyFont="1" applyAlignment="1">
      <alignment horizontal="center"/>
    </xf>
    <xf numFmtId="0" fontId="20" fillId="0" borderId="0" xfId="0" applyFont="1" applyAlignment="1">
      <alignment vertical="center"/>
    </xf>
    <xf numFmtId="0" fontId="41" fillId="0" borderId="0" xfId="0" applyFont="1" applyAlignment="1">
      <alignment horizontal="left" vertical="center"/>
    </xf>
    <xf numFmtId="0" fontId="42" fillId="24" borderId="12" xfId="0" applyFont="1" applyFill="1" applyBorder="1" applyAlignment="1">
      <alignment horizontal="center" vertical="center" wrapText="1"/>
    </xf>
    <xf numFmtId="0" fontId="0" fillId="0" borderId="0" xfId="0" applyAlignment="1">
      <alignment horizontal="center" vertical="center"/>
    </xf>
    <xf numFmtId="0" fontId="42" fillId="24" borderId="10" xfId="0" applyFont="1" applyFill="1" applyBorder="1" applyAlignment="1">
      <alignment horizontal="center" vertical="center"/>
    </xf>
    <xf numFmtId="0" fontId="0" fillId="0" borderId="10" xfId="0" applyBorder="1" applyAlignment="1">
      <alignment horizontal="center" vertical="center"/>
    </xf>
    <xf numFmtId="0" fontId="56" fillId="0" borderId="0" xfId="0" applyFont="1" applyAlignment="1">
      <alignment horizontal="center" vertical="center"/>
    </xf>
    <xf numFmtId="0" fontId="52" fillId="0" borderId="17" xfId="0" applyFont="1" applyBorder="1" applyAlignment="1">
      <alignment horizontal="center" vertical="center" wrapText="1"/>
    </xf>
    <xf numFmtId="0" fontId="82" fillId="25" borderId="16" xfId="0" applyFont="1" applyFill="1" applyBorder="1" applyAlignment="1">
      <alignment horizontal="center" vertical="center" wrapText="1"/>
    </xf>
    <xf numFmtId="0" fontId="20" fillId="0" borderId="0" xfId="0" applyFont="1" applyAlignment="1">
      <alignment vertical="top" wrapText="1"/>
    </xf>
    <xf numFmtId="0" fontId="42" fillId="0" borderId="10" xfId="0" applyFont="1" applyBorder="1" applyAlignment="1">
      <alignment horizontal="left" vertical="top" wrapText="1"/>
    </xf>
    <xf numFmtId="0" fontId="48" fillId="0" borderId="0" xfId="0" applyFont="1" applyAlignment="1">
      <alignment horizontal="right" vertical="center" wrapText="1"/>
    </xf>
    <xf numFmtId="0" fontId="20" fillId="0" borderId="10" xfId="0" applyFont="1" applyBorder="1" applyAlignment="1">
      <alignment horizontal="center" vertical="center"/>
    </xf>
    <xf numFmtId="0" fontId="20" fillId="45" borderId="10" xfId="0" applyFont="1" applyFill="1" applyBorder="1" applyAlignment="1">
      <alignment horizontal="center" vertical="center" wrapText="1"/>
    </xf>
    <xf numFmtId="14" fontId="53" fillId="0" borderId="0" xfId="0" applyNumberFormat="1" applyFont="1" applyAlignment="1">
      <alignment horizontal="right" wrapText="1"/>
    </xf>
    <xf numFmtId="0" fontId="42" fillId="0" borderId="14" xfId="0" applyFont="1" applyBorder="1" applyAlignment="1">
      <alignment horizontal="right" vertical="center"/>
    </xf>
    <xf numFmtId="0" fontId="42" fillId="0" borderId="15" xfId="0" applyFont="1" applyBorder="1" applyAlignment="1">
      <alignment horizontal="right" vertical="center"/>
    </xf>
    <xf numFmtId="0" fontId="49"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right" vertical="top"/>
    </xf>
    <xf numFmtId="0" fontId="0" fillId="0" borderId="0" xfId="0" applyAlignment="1">
      <alignment vertical="top"/>
    </xf>
    <xf numFmtId="0" fontId="45" fillId="0" borderId="0" xfId="0" applyFont="1" applyAlignment="1">
      <alignment horizontal="left" vertical="top"/>
    </xf>
    <xf numFmtId="0" fontId="0" fillId="0" borderId="0" xfId="0" applyAlignment="1">
      <alignment horizontal="left" vertical="top"/>
    </xf>
    <xf numFmtId="0" fontId="42" fillId="0" borderId="0" xfId="0" applyFont="1" applyAlignment="1">
      <alignment vertical="center" wrapText="1"/>
    </xf>
    <xf numFmtId="0" fontId="84" fillId="0" borderId="0" xfId="0" applyFont="1"/>
    <xf numFmtId="0" fontId="20" fillId="0" borderId="0" xfId="0" applyFont="1" applyAlignment="1">
      <alignment horizontal="justify" vertical="top" wrapText="1"/>
    </xf>
    <xf numFmtId="0" fontId="25" fillId="0" borderId="0" xfId="0" applyFont="1" applyAlignment="1">
      <alignment vertical="center"/>
    </xf>
    <xf numFmtId="0" fontId="87" fillId="0" borderId="0" xfId="0" applyFont="1"/>
    <xf numFmtId="0" fontId="45" fillId="0" borderId="0" xfId="0" applyFont="1" applyAlignment="1">
      <alignment horizontal="left" vertical="center"/>
    </xf>
    <xf numFmtId="0" fontId="23" fillId="0" borderId="0" xfId="0" applyFont="1" applyAlignment="1">
      <alignment horizontal="justify" vertical="top" wrapText="1"/>
    </xf>
    <xf numFmtId="0" fontId="49" fillId="0" borderId="0" xfId="0" applyFont="1" applyAlignment="1">
      <alignment horizontal="left" vertical="center" wrapText="1"/>
    </xf>
    <xf numFmtId="0" fontId="40" fillId="0" borderId="0" xfId="0" applyFont="1" applyAlignment="1">
      <alignment horizontal="left" vertical="center" wrapText="1"/>
    </xf>
    <xf numFmtId="1" fontId="50" fillId="0" borderId="0" xfId="0" applyNumberFormat="1" applyFont="1" applyAlignment="1">
      <alignment horizontal="center" vertical="center" wrapText="1"/>
    </xf>
    <xf numFmtId="0" fontId="45" fillId="0" borderId="39" xfId="0" applyFont="1" applyBorder="1"/>
    <xf numFmtId="0" fontId="49" fillId="0" borderId="39" xfId="0" applyFont="1" applyBorder="1" applyAlignment="1">
      <alignment horizontal="right" vertical="center"/>
    </xf>
    <xf numFmtId="1" fontId="50" fillId="0" borderId="39" xfId="0" applyNumberFormat="1" applyFont="1" applyBorder="1" applyAlignment="1">
      <alignment horizontal="center" vertical="center" wrapText="1"/>
    </xf>
    <xf numFmtId="0" fontId="42" fillId="0" borderId="10" xfId="0" applyFont="1" applyBorder="1"/>
    <xf numFmtId="14" fontId="20" fillId="0" borderId="10" xfId="0" applyNumberFormat="1" applyFont="1" applyBorder="1" applyAlignment="1" applyProtection="1">
      <alignment horizontal="center" vertical="center"/>
      <protection locked="0"/>
    </xf>
    <xf numFmtId="14" fontId="50" fillId="0" borderId="10" xfId="0" applyNumberFormat="1"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1" fontId="23" fillId="0" borderId="11" xfId="0" quotePrefix="1" applyNumberFormat="1" applyFont="1" applyBorder="1" applyAlignment="1">
      <alignment horizontal="center" vertical="center" wrapText="1"/>
    </xf>
    <xf numFmtId="1" fontId="23" fillId="0" borderId="20" xfId="0" quotePrefix="1" applyNumberFormat="1" applyFont="1" applyBorder="1" applyAlignment="1">
      <alignment horizontal="center" vertical="center" wrapText="1"/>
    </xf>
    <xf numFmtId="1" fontId="23" fillId="0" borderId="21" xfId="0" quotePrefix="1" applyNumberFormat="1" applyFont="1" applyBorder="1" applyAlignment="1">
      <alignment horizontal="center" vertical="center" wrapText="1"/>
    </xf>
    <xf numFmtId="1" fontId="50" fillId="0" borderId="11" xfId="0" applyNumberFormat="1" applyFont="1" applyBorder="1" applyAlignment="1" applyProtection="1">
      <alignment horizontal="center" vertical="center" wrapText="1"/>
      <protection locked="0"/>
    </xf>
    <xf numFmtId="1" fontId="50" fillId="0" borderId="20" xfId="0" applyNumberFormat="1" applyFont="1" applyBorder="1" applyAlignment="1" applyProtection="1">
      <alignment horizontal="center" vertical="center" wrapText="1"/>
      <protection locked="0"/>
    </xf>
    <xf numFmtId="1" fontId="50" fillId="0" borderId="21" xfId="0" applyNumberFormat="1" applyFont="1" applyBorder="1" applyAlignment="1" applyProtection="1">
      <alignment horizontal="center" vertical="center" wrapText="1"/>
      <protection locked="0"/>
    </xf>
    <xf numFmtId="1" fontId="20" fillId="0" borderId="11" xfId="0" applyNumberFormat="1" applyFont="1" applyBorder="1" applyAlignment="1" applyProtection="1">
      <alignment horizontal="center" vertical="center" wrapText="1"/>
      <protection locked="0"/>
    </xf>
    <xf numFmtId="0" fontId="50" fillId="0" borderId="11" xfId="0" applyFont="1" applyBorder="1" applyAlignment="1">
      <alignment horizontal="center" vertical="center" wrapText="1"/>
    </xf>
    <xf numFmtId="0" fontId="50" fillId="0" borderId="21"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justify" vertical="top" wrapText="1"/>
    </xf>
    <xf numFmtId="49" fontId="42" fillId="0" borderId="11" xfId="0" applyNumberFormat="1" applyFont="1" applyBorder="1" applyAlignment="1" applyProtection="1">
      <alignment horizontal="left" vertical="center"/>
      <protection locked="0"/>
    </xf>
    <xf numFmtId="49" fontId="42" fillId="0" borderId="21" xfId="0" applyNumberFormat="1" applyFont="1" applyBorder="1" applyAlignment="1" applyProtection="1">
      <alignment horizontal="left" vertical="center"/>
      <protection locked="0"/>
    </xf>
    <xf numFmtId="49" fontId="42" fillId="0" borderId="20" xfId="0" applyNumberFormat="1" applyFont="1" applyBorder="1" applyAlignment="1" applyProtection="1">
      <alignment horizontal="left" vertical="center"/>
      <protection locked="0"/>
    </xf>
    <xf numFmtId="49" fontId="48" fillId="0" borderId="20" xfId="0" applyNumberFormat="1" applyFont="1" applyBorder="1" applyAlignment="1" applyProtection="1">
      <alignment horizontal="left" vertical="center"/>
      <protection locked="0"/>
    </xf>
    <xf numFmtId="49" fontId="48" fillId="0" borderId="21" xfId="0" applyNumberFormat="1" applyFont="1" applyBorder="1" applyAlignment="1" applyProtection="1">
      <alignment horizontal="left" vertical="center"/>
      <protection locked="0"/>
    </xf>
    <xf numFmtId="0" fontId="49" fillId="0" borderId="26" xfId="0" applyFont="1" applyBorder="1" applyAlignment="1">
      <alignment horizontal="left" vertical="top"/>
    </xf>
    <xf numFmtId="0" fontId="42" fillId="0" borderId="0" xfId="0" applyFont="1" applyAlignment="1">
      <alignment horizontal="right" vertical="center"/>
    </xf>
    <xf numFmtId="0" fontId="45" fillId="0" borderId="0" xfId="0" applyFont="1" applyAlignment="1">
      <alignment horizontal="left" vertical="center"/>
    </xf>
    <xf numFmtId="0" fontId="42" fillId="0" borderId="0" xfId="0" applyFont="1" applyAlignment="1">
      <alignment horizontal="left" vertical="center" wrapText="1"/>
    </xf>
    <xf numFmtId="0" fontId="42" fillId="0" borderId="15" xfId="0" applyFont="1" applyBorder="1" applyAlignment="1">
      <alignment horizontal="left" vertical="center" wrapText="1"/>
    </xf>
    <xf numFmtId="0" fontId="49" fillId="0" borderId="0" xfId="0" applyFont="1" applyAlignment="1">
      <alignment horizontal="left" vertical="center" wrapText="1"/>
    </xf>
    <xf numFmtId="0" fontId="40" fillId="0" borderId="0" xfId="0" applyFont="1" applyAlignment="1">
      <alignment horizontal="left" vertical="center" wrapText="1"/>
    </xf>
    <xf numFmtId="0" fontId="49" fillId="0" borderId="0" xfId="0" applyFont="1" applyAlignment="1">
      <alignment horizontal="left" vertical="top" wrapText="1"/>
    </xf>
    <xf numFmtId="0" fontId="0" fillId="0" borderId="0" xfId="0"/>
    <xf numFmtId="0" fontId="48" fillId="0" borderId="11" xfId="0" applyFont="1" applyBorder="1" applyAlignment="1" applyProtection="1">
      <alignment horizontal="center" vertical="center"/>
      <protection locked="0"/>
    </xf>
    <xf numFmtId="0" fontId="48" fillId="0" borderId="21" xfId="0" applyFont="1" applyBorder="1" applyAlignment="1" applyProtection="1">
      <alignment horizontal="center" vertical="center"/>
      <protection locked="0"/>
    </xf>
    <xf numFmtId="1" fontId="20"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14" fontId="48" fillId="0" borderId="11" xfId="0" applyNumberFormat="1" applyFont="1" applyBorder="1" applyAlignment="1" applyProtection="1">
      <alignment horizontal="center" vertical="center"/>
      <protection locked="0"/>
    </xf>
    <xf numFmtId="14" fontId="48" fillId="0" borderId="20" xfId="0" applyNumberFormat="1" applyFont="1" applyBorder="1" applyAlignment="1" applyProtection="1">
      <alignment horizontal="center" vertical="center"/>
      <protection locked="0"/>
    </xf>
    <xf numFmtId="14" fontId="48" fillId="0" borderId="21" xfId="0" applyNumberFormat="1" applyFont="1" applyBorder="1" applyAlignment="1" applyProtection="1">
      <alignment horizontal="center" vertical="center"/>
      <protection locked="0"/>
    </xf>
    <xf numFmtId="14" fontId="53" fillId="0" borderId="0" xfId="0" applyNumberFormat="1" applyFont="1" applyAlignment="1">
      <alignment horizontal="right" wrapText="1"/>
    </xf>
    <xf numFmtId="0" fontId="42" fillId="0" borderId="0" xfId="0" applyFont="1" applyAlignment="1">
      <alignment horizontal="left" vertical="center"/>
    </xf>
    <xf numFmtId="0" fontId="48" fillId="0" borderId="0" xfId="0" applyFont="1" applyAlignment="1">
      <alignment horizontal="left" vertical="center"/>
    </xf>
    <xf numFmtId="0" fontId="41" fillId="0" borderId="0" xfId="0" applyFont="1" applyAlignment="1">
      <alignment horizontal="left" vertical="center"/>
    </xf>
    <xf numFmtId="14" fontId="42" fillId="0" borderId="11" xfId="0" applyNumberFormat="1" applyFont="1" applyBorder="1" applyAlignment="1" applyProtection="1">
      <alignment horizontal="left" vertical="center"/>
      <protection locked="0"/>
    </xf>
    <xf numFmtId="14" fontId="42" fillId="0" borderId="20" xfId="0" applyNumberFormat="1" applyFont="1" applyBorder="1" applyAlignment="1" applyProtection="1">
      <alignment horizontal="left" vertical="center"/>
      <protection locked="0"/>
    </xf>
    <xf numFmtId="14" fontId="42" fillId="0" borderId="21" xfId="0" applyNumberFormat="1" applyFont="1" applyBorder="1" applyAlignment="1" applyProtection="1">
      <alignment horizontal="left" vertical="center"/>
      <protection locked="0"/>
    </xf>
    <xf numFmtId="1" fontId="50" fillId="0" borderId="1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42" fillId="0" borderId="11" xfId="0" applyFont="1" applyBorder="1" applyAlignment="1" applyProtection="1">
      <alignment horizontal="left" vertical="center"/>
      <protection locked="0"/>
    </xf>
    <xf numFmtId="0" fontId="42" fillId="0" borderId="20" xfId="0" applyFont="1" applyBorder="1" applyAlignment="1" applyProtection="1">
      <alignment horizontal="left" vertical="center"/>
      <protection locked="0"/>
    </xf>
    <xf numFmtId="0" fontId="42" fillId="0" borderId="21" xfId="0" applyFont="1" applyBorder="1" applyAlignment="1" applyProtection="1">
      <alignment horizontal="left" vertical="center"/>
      <protection locked="0"/>
    </xf>
    <xf numFmtId="0" fontId="20" fillId="0" borderId="1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38" xfId="0" applyFont="1" applyBorder="1" applyAlignment="1">
      <alignment horizontal="center" vertical="center" wrapText="1"/>
    </xf>
    <xf numFmtId="0" fontId="42" fillId="0" borderId="0" xfId="0" applyFont="1" applyAlignment="1">
      <alignment horizontal="left" wrapText="1"/>
    </xf>
    <xf numFmtId="0" fontId="25" fillId="0" borderId="1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3" fillId="0" borderId="0" xfId="0" applyFont="1" applyAlignment="1">
      <alignment horizontal="justify" vertical="top" wrapText="1"/>
    </xf>
    <xf numFmtId="0" fontId="23" fillId="46" borderId="22" xfId="0" applyFont="1" applyFill="1" applyBorder="1" applyAlignment="1">
      <alignment horizontal="justify" vertical="top" wrapText="1"/>
    </xf>
    <xf numFmtId="0" fontId="83" fillId="0" borderId="0" xfId="0" applyFont="1" applyAlignment="1">
      <alignment horizontal="center" vertical="center" wrapText="1"/>
    </xf>
    <xf numFmtId="0" fontId="20" fillId="0" borderId="0" xfId="0" applyFont="1" applyAlignment="1" applyProtection="1">
      <alignment horizontal="center" vertical="top" wrapText="1"/>
      <protection locked="0"/>
    </xf>
    <xf numFmtId="0" fontId="50" fillId="25" borderId="11" xfId="0" applyFont="1" applyFill="1" applyBorder="1" applyAlignment="1" applyProtection="1">
      <alignment horizontal="center" vertical="center" wrapText="1"/>
      <protection locked="0"/>
    </xf>
    <xf numFmtId="0" fontId="50" fillId="25" borderId="20" xfId="0" applyFont="1" applyFill="1" applyBorder="1" applyAlignment="1" applyProtection="1">
      <alignment horizontal="center" vertical="center" wrapText="1"/>
      <protection locked="0"/>
    </xf>
    <xf numFmtId="0" fontId="20" fillId="0" borderId="11"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20" xfId="0" applyFont="1" applyBorder="1" applyAlignment="1" applyProtection="1">
      <alignment horizontal="left" vertical="center" wrapText="1"/>
      <protection locked="0"/>
    </xf>
    <xf numFmtId="0" fontId="50" fillId="25" borderId="25" xfId="0" applyFont="1" applyFill="1" applyBorder="1" applyAlignment="1" applyProtection="1">
      <alignment horizontal="center" vertical="center" wrapText="1"/>
      <protection locked="0"/>
    </xf>
    <xf numFmtId="0" fontId="50" fillId="25" borderId="26" xfId="0" applyFont="1" applyFill="1" applyBorder="1" applyAlignment="1" applyProtection="1">
      <alignment horizontal="center" vertical="center" wrapText="1"/>
      <protection locked="0"/>
    </xf>
    <xf numFmtId="0" fontId="55" fillId="0" borderId="0" xfId="0" applyFont="1" applyAlignment="1">
      <alignment horizontal="left" vertical="center"/>
    </xf>
    <xf numFmtId="0" fontId="52" fillId="0" borderId="27" xfId="0" applyFont="1" applyBorder="1" applyAlignment="1">
      <alignment horizontal="center" vertical="center" wrapText="1"/>
    </xf>
    <xf numFmtId="0" fontId="52" fillId="0" borderId="28" xfId="0" applyFont="1" applyBorder="1" applyAlignment="1">
      <alignment horizontal="center" vertical="center" wrapText="1"/>
    </xf>
    <xf numFmtId="0" fontId="2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50" fillId="25" borderId="43" xfId="0" applyFont="1" applyFill="1" applyBorder="1" applyAlignment="1" applyProtection="1">
      <alignment horizontal="center" vertical="center" wrapText="1"/>
      <protection locked="0"/>
    </xf>
    <xf numFmtId="0" fontId="20" fillId="25" borderId="11" xfId="0" applyFont="1" applyFill="1" applyBorder="1" applyAlignment="1" applyProtection="1">
      <alignment horizontal="center" vertical="center" wrapText="1"/>
      <protection locked="0"/>
    </xf>
    <xf numFmtId="0" fontId="20" fillId="25" borderId="43" xfId="0" applyFont="1" applyFill="1" applyBorder="1" applyAlignment="1" applyProtection="1">
      <alignment horizontal="center" vertical="center" wrapText="1"/>
      <protection locked="0"/>
    </xf>
    <xf numFmtId="0" fontId="50" fillId="0" borderId="21" xfId="0" applyFont="1" applyBorder="1" applyAlignment="1" applyProtection="1">
      <alignment horizontal="left" vertical="center" wrapText="1"/>
      <protection locked="0"/>
    </xf>
    <xf numFmtId="0" fontId="42" fillId="24" borderId="10" xfId="0" applyFont="1" applyFill="1" applyBorder="1" applyAlignment="1">
      <alignment horizontal="center" vertical="center" wrapText="1"/>
    </xf>
    <xf numFmtId="0" fontId="23" fillId="0" borderId="0" xfId="0" applyFont="1" applyAlignment="1">
      <alignment horizontal="left" vertical="center" wrapText="1"/>
    </xf>
    <xf numFmtId="0" fontId="50" fillId="25" borderId="40" xfId="0" applyFont="1" applyFill="1" applyBorder="1" applyAlignment="1" applyProtection="1">
      <alignment horizontal="center" vertical="center" wrapText="1"/>
      <protection locked="0"/>
    </xf>
    <xf numFmtId="0" fontId="50" fillId="25" borderId="44" xfId="0" applyFont="1" applyFill="1" applyBorder="1" applyAlignment="1" applyProtection="1">
      <alignment horizontal="center"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46" fillId="0" borderId="0" xfId="0" applyFont="1" applyAlignment="1">
      <alignment horizontal="left" vertical="center"/>
    </xf>
    <xf numFmtId="0" fontId="42" fillId="0" borderId="11" xfId="0" applyFont="1" applyBorder="1" applyAlignment="1">
      <alignment horizontal="justify" vertical="top" wrapText="1"/>
    </xf>
    <xf numFmtId="0" fontId="48" fillId="0" borderId="21" xfId="0" applyFont="1" applyBorder="1" applyAlignment="1">
      <alignment horizontal="justify" vertical="top" wrapText="1"/>
    </xf>
    <xf numFmtId="0" fontId="49" fillId="0" borderId="0" xfId="0" applyFont="1" applyAlignment="1">
      <alignment horizontal="justify" wrapText="1"/>
    </xf>
    <xf numFmtId="0" fontId="42" fillId="0" borderId="11" xfId="0" applyFont="1" applyBorder="1" applyAlignment="1">
      <alignment horizontal="justify" vertical="top"/>
    </xf>
    <xf numFmtId="0" fontId="48" fillId="0" borderId="21" xfId="0" applyFont="1" applyBorder="1" applyAlignment="1">
      <alignment horizontal="justify" vertical="top"/>
    </xf>
    <xf numFmtId="0" fontId="42" fillId="0" borderId="21" xfId="0" applyFont="1" applyBorder="1" applyAlignment="1">
      <alignment horizontal="justify" vertical="top" wrapText="1"/>
    </xf>
    <xf numFmtId="0" fontId="20" fillId="0" borderId="23" xfId="0" applyFont="1" applyBorder="1" applyAlignment="1">
      <alignment horizontal="justify" vertical="top" wrapText="1"/>
    </xf>
    <xf numFmtId="0" fontId="20" fillId="0" borderId="24" xfId="0" applyFont="1" applyBorder="1" applyAlignment="1">
      <alignment horizontal="justify" vertical="top" wrapText="1"/>
    </xf>
    <xf numFmtId="0" fontId="20" fillId="0" borderId="11" xfId="0" applyFont="1" applyBorder="1" applyAlignment="1">
      <alignment horizontal="left" vertical="top" wrapText="1"/>
    </xf>
    <xf numFmtId="0" fontId="20" fillId="0" borderId="21" xfId="0" applyFont="1" applyBorder="1" applyAlignment="1">
      <alignment horizontal="left" vertical="top" wrapText="1"/>
    </xf>
  </cellXfs>
  <cellStyles count="663">
    <cellStyle name="20 % - Akzent1 2" xfId="1" xr:uid="{00000000-0005-0000-0000-000000000000}"/>
    <cellStyle name="20 % - Akzent1 2 2" xfId="2" xr:uid="{00000000-0005-0000-0000-000001000000}"/>
    <cellStyle name="20 % - Akzent1 2 2 2" xfId="461" xr:uid="{00000000-0005-0000-0000-000002000000}"/>
    <cellStyle name="20 % - Akzent1 2 2 2 2" xfId="547" xr:uid="{8CBAFB2B-3AF2-4B72-B5E9-D901B3F879EE}"/>
    <cellStyle name="20 % - Akzent1 2 2 2 3" xfId="620" xr:uid="{96691843-13F5-4250-BD50-141D84F63B96}"/>
    <cellStyle name="20 % - Akzent1 2 2 3" xfId="502" xr:uid="{74CAF110-FB66-4A1D-977D-C8AD3E329093}"/>
    <cellStyle name="20 % - Akzent1 2 2 4" xfId="575" xr:uid="{0921D7AF-3090-47F4-B9C5-2A83D5F7D151}"/>
    <cellStyle name="20 % - Akzent1 2 3" xfId="3" xr:uid="{00000000-0005-0000-0000-000003000000}"/>
    <cellStyle name="20 % - Akzent1 2 3 2" xfId="462" xr:uid="{00000000-0005-0000-0000-000004000000}"/>
    <cellStyle name="20 % - Akzent1 2 3 2 2" xfId="548" xr:uid="{81852636-8A50-4E85-8036-BAD40F9E9EFA}"/>
    <cellStyle name="20 % - Akzent1 2 3 2 3" xfId="621" xr:uid="{8E13729D-93B9-4892-BF40-2A828636FAD4}"/>
    <cellStyle name="20 % - Akzent1 2 3 3" xfId="503" xr:uid="{38383211-E273-43BB-8869-B4DA04CB3149}"/>
    <cellStyle name="20 % - Akzent1 2 3 4" xfId="576" xr:uid="{1C4D95EE-CA10-4593-9665-F5919F1AF038}"/>
    <cellStyle name="20 % - Akzent1 2 4" xfId="460" xr:uid="{00000000-0005-0000-0000-000005000000}"/>
    <cellStyle name="20 % - Akzent1 2 4 2" xfId="546" xr:uid="{85217C07-FB8C-4BE1-B808-0A086D33F0C5}"/>
    <cellStyle name="20 % - Akzent1 2 4 3" xfId="619" xr:uid="{CEB5F28C-E07C-49EF-AF0E-52CAE9A6991B}"/>
    <cellStyle name="20 % - Akzent1 2 5" xfId="501" xr:uid="{2CCA3C83-FE4D-4B00-BEE9-06031203C9CC}"/>
    <cellStyle name="20 % - Akzent1 2 6" xfId="574" xr:uid="{5E668FB5-5A3B-47EA-844E-D61BD7E3D6D5}"/>
    <cellStyle name="20 % - Akzent1 3" xfId="4" xr:uid="{00000000-0005-0000-0000-000006000000}"/>
    <cellStyle name="20 % - Akzent1 3 2" xfId="5" xr:uid="{00000000-0005-0000-0000-000007000000}"/>
    <cellStyle name="20 % - Akzent1 4" xfId="6" xr:uid="{00000000-0005-0000-0000-000008000000}"/>
    <cellStyle name="20 % - Akzent1 4 2" xfId="7" xr:uid="{00000000-0005-0000-0000-000009000000}"/>
    <cellStyle name="20 % - Akzent1 5" xfId="8" xr:uid="{00000000-0005-0000-0000-00000A000000}"/>
    <cellStyle name="20 % - Akzent1 5 2" xfId="9" xr:uid="{00000000-0005-0000-0000-00000B000000}"/>
    <cellStyle name="20 % - Akzent2 2" xfId="10" xr:uid="{00000000-0005-0000-0000-00000C000000}"/>
    <cellStyle name="20 % - Akzent2 2 2" xfId="11" xr:uid="{00000000-0005-0000-0000-00000D000000}"/>
    <cellStyle name="20 % - Akzent2 2 2 2" xfId="464" xr:uid="{00000000-0005-0000-0000-00000E000000}"/>
    <cellStyle name="20 % - Akzent2 2 2 2 2" xfId="550" xr:uid="{15E5DE87-9988-4A26-8757-BE6FD79DB106}"/>
    <cellStyle name="20 % - Akzent2 2 2 2 3" xfId="623" xr:uid="{23B0FD9A-8745-473E-B84F-95077F22EC95}"/>
    <cellStyle name="20 % - Akzent2 2 2 3" xfId="505" xr:uid="{8E2C3EFA-8EB3-43EA-AF3A-92C7590D462F}"/>
    <cellStyle name="20 % - Akzent2 2 2 4" xfId="578" xr:uid="{4B27337C-E744-4B78-A69C-491FD7EF5AD2}"/>
    <cellStyle name="20 % - Akzent2 2 3" xfId="12" xr:uid="{00000000-0005-0000-0000-00000F000000}"/>
    <cellStyle name="20 % - Akzent2 2 3 2" xfId="465" xr:uid="{00000000-0005-0000-0000-000010000000}"/>
    <cellStyle name="20 % - Akzent2 2 3 2 2" xfId="551" xr:uid="{41ACB327-97DD-4A2B-8923-177A838BF432}"/>
    <cellStyle name="20 % - Akzent2 2 3 2 3" xfId="624" xr:uid="{371CB88C-EADE-475C-84B1-3A5B5CE71C4A}"/>
    <cellStyle name="20 % - Akzent2 2 3 3" xfId="506" xr:uid="{F301D79C-F03E-41FB-AC8C-A9D9D6EE3BA2}"/>
    <cellStyle name="20 % - Akzent2 2 3 4" xfId="579" xr:uid="{892581AB-C8CE-45D6-9308-817C6F0DC17F}"/>
    <cellStyle name="20 % - Akzent2 2 4" xfId="463" xr:uid="{00000000-0005-0000-0000-000011000000}"/>
    <cellStyle name="20 % - Akzent2 2 4 2" xfId="549" xr:uid="{B9CD5428-84BB-42D2-AB23-7F2666CE861E}"/>
    <cellStyle name="20 % - Akzent2 2 4 3" xfId="622" xr:uid="{B5F4B5F7-E9DD-40D7-BBF4-0EE891C4836A}"/>
    <cellStyle name="20 % - Akzent2 2 5" xfId="504" xr:uid="{30769287-F56D-46A1-9FA0-F83EFB3DB4CC}"/>
    <cellStyle name="20 % - Akzent2 2 6" xfId="577" xr:uid="{E4566C19-6EE8-44D3-9A63-8F6988D6B0D3}"/>
    <cellStyle name="20 % - Akzent2 3" xfId="13" xr:uid="{00000000-0005-0000-0000-000012000000}"/>
    <cellStyle name="20 % - Akzent2 3 2" xfId="14" xr:uid="{00000000-0005-0000-0000-000013000000}"/>
    <cellStyle name="20 % - Akzent2 4" xfId="15" xr:uid="{00000000-0005-0000-0000-000014000000}"/>
    <cellStyle name="20 % - Akzent2 4 2" xfId="16" xr:uid="{00000000-0005-0000-0000-000015000000}"/>
    <cellStyle name="20 % - Akzent2 5" xfId="17" xr:uid="{00000000-0005-0000-0000-000016000000}"/>
    <cellStyle name="20 % - Akzent2 5 2" xfId="18" xr:uid="{00000000-0005-0000-0000-000017000000}"/>
    <cellStyle name="20 % - Akzent3 2" xfId="19" xr:uid="{00000000-0005-0000-0000-000018000000}"/>
    <cellStyle name="20 % - Akzent3 2 2" xfId="20" xr:uid="{00000000-0005-0000-0000-000019000000}"/>
    <cellStyle name="20 % - Akzent3 2 2 2" xfId="467" xr:uid="{00000000-0005-0000-0000-00001A000000}"/>
    <cellStyle name="20 % - Akzent3 2 2 2 2" xfId="553" xr:uid="{F1492857-B59C-4A93-ADA8-3B59F373762A}"/>
    <cellStyle name="20 % - Akzent3 2 2 2 3" xfId="626" xr:uid="{33840888-4296-4578-A9AD-4D72C58CA5FD}"/>
    <cellStyle name="20 % - Akzent3 2 2 3" xfId="508" xr:uid="{6880E4AC-61C6-4950-88D0-57C600DBD9C4}"/>
    <cellStyle name="20 % - Akzent3 2 2 4" xfId="581" xr:uid="{C2712220-A8F3-498F-831C-9352D2570BD8}"/>
    <cellStyle name="20 % - Akzent3 2 3" xfId="21" xr:uid="{00000000-0005-0000-0000-00001B000000}"/>
    <cellStyle name="20 % - Akzent3 2 3 2" xfId="468" xr:uid="{00000000-0005-0000-0000-00001C000000}"/>
    <cellStyle name="20 % - Akzent3 2 3 2 2" xfId="554" xr:uid="{EE915298-CC78-47C5-B0D7-7164540A9E07}"/>
    <cellStyle name="20 % - Akzent3 2 3 2 3" xfId="627" xr:uid="{F288256F-2195-4787-872C-4CD7E8B7117B}"/>
    <cellStyle name="20 % - Akzent3 2 3 3" xfId="509" xr:uid="{4644AAE0-6199-40BB-B117-F62930431CF1}"/>
    <cellStyle name="20 % - Akzent3 2 3 4" xfId="582" xr:uid="{4ED153A9-6101-4D59-BA48-913B970EE10D}"/>
    <cellStyle name="20 % - Akzent3 2 4" xfId="466" xr:uid="{00000000-0005-0000-0000-00001D000000}"/>
    <cellStyle name="20 % - Akzent3 2 4 2" xfId="552" xr:uid="{BD44D1AA-046B-4D4A-99C2-01585388FAA4}"/>
    <cellStyle name="20 % - Akzent3 2 4 3" xfId="625" xr:uid="{12EFFB43-5B68-4662-B882-120B88CDDF65}"/>
    <cellStyle name="20 % - Akzent3 2 5" xfId="507" xr:uid="{13CEDA5F-EF9D-432E-8367-4E8A65B36FD0}"/>
    <cellStyle name="20 % - Akzent3 2 6" xfId="580" xr:uid="{A4AABF19-42D1-4DEA-A67B-CD3752857995}"/>
    <cellStyle name="20 % - Akzent3 3" xfId="22" xr:uid="{00000000-0005-0000-0000-00001E000000}"/>
    <cellStyle name="20 % - Akzent3 3 2" xfId="23" xr:uid="{00000000-0005-0000-0000-00001F000000}"/>
    <cellStyle name="20 % - Akzent3 4" xfId="24" xr:uid="{00000000-0005-0000-0000-000020000000}"/>
    <cellStyle name="20 % - Akzent3 4 2" xfId="25" xr:uid="{00000000-0005-0000-0000-000021000000}"/>
    <cellStyle name="20 % - Akzent3 5" xfId="26" xr:uid="{00000000-0005-0000-0000-000022000000}"/>
    <cellStyle name="20 % - Akzent3 5 2" xfId="27" xr:uid="{00000000-0005-0000-0000-000023000000}"/>
    <cellStyle name="20 % - Akzent4 2" xfId="28" xr:uid="{00000000-0005-0000-0000-000024000000}"/>
    <cellStyle name="20 % - Akzent4 2 2" xfId="29" xr:uid="{00000000-0005-0000-0000-000025000000}"/>
    <cellStyle name="20 % - Akzent4 2 2 2" xfId="470" xr:uid="{00000000-0005-0000-0000-000026000000}"/>
    <cellStyle name="20 % - Akzent4 2 2 2 2" xfId="556" xr:uid="{C12C34D2-4E9B-4DB5-A789-2770ACC0B4DA}"/>
    <cellStyle name="20 % - Akzent4 2 2 2 3" xfId="629" xr:uid="{D8E3478E-3B5A-4764-865D-82E5B143E74A}"/>
    <cellStyle name="20 % - Akzent4 2 2 3" xfId="511" xr:uid="{7D0E709B-73CC-43C3-BC19-386F3EF8E3F2}"/>
    <cellStyle name="20 % - Akzent4 2 2 4" xfId="584" xr:uid="{04040310-9270-4D0B-B702-66CFBB551B13}"/>
    <cellStyle name="20 % - Akzent4 2 3" xfId="30" xr:uid="{00000000-0005-0000-0000-000027000000}"/>
    <cellStyle name="20 % - Akzent4 2 3 2" xfId="471" xr:uid="{00000000-0005-0000-0000-000028000000}"/>
    <cellStyle name="20 % - Akzent4 2 3 2 2" xfId="557" xr:uid="{A7D62559-3B8C-4B32-BA0C-6E8163AEE9E1}"/>
    <cellStyle name="20 % - Akzent4 2 3 2 3" xfId="630" xr:uid="{6B9F06AB-A7E4-4D99-8D6E-F69EB2A0A99B}"/>
    <cellStyle name="20 % - Akzent4 2 3 3" xfId="512" xr:uid="{E7F8CA4D-FA0B-43F9-9100-9D4ED6862129}"/>
    <cellStyle name="20 % - Akzent4 2 3 4" xfId="585" xr:uid="{EEEC3B9B-D135-4716-9426-A24A5FC09104}"/>
    <cellStyle name="20 % - Akzent4 2 4" xfId="469" xr:uid="{00000000-0005-0000-0000-000029000000}"/>
    <cellStyle name="20 % - Akzent4 2 4 2" xfId="555" xr:uid="{7E4D21C1-1271-4664-B31E-DD3FB81DEC96}"/>
    <cellStyle name="20 % - Akzent4 2 4 3" xfId="628" xr:uid="{301859B3-4BB4-4970-9321-527072D55CF4}"/>
    <cellStyle name="20 % - Akzent4 2 5" xfId="510" xr:uid="{28563D71-B406-4221-9CC9-054614F81D0C}"/>
    <cellStyle name="20 % - Akzent4 2 6" xfId="583" xr:uid="{611E4124-4BA5-4BBC-8695-87B5C2BD827C}"/>
    <cellStyle name="20 % - Akzent4 3" xfId="31" xr:uid="{00000000-0005-0000-0000-00002A000000}"/>
    <cellStyle name="20 % - Akzent4 3 2" xfId="32" xr:uid="{00000000-0005-0000-0000-00002B000000}"/>
    <cellStyle name="20 % - Akzent4 4" xfId="33" xr:uid="{00000000-0005-0000-0000-00002C000000}"/>
    <cellStyle name="20 % - Akzent4 4 2" xfId="34" xr:uid="{00000000-0005-0000-0000-00002D000000}"/>
    <cellStyle name="20 % - Akzent4 5" xfId="35" xr:uid="{00000000-0005-0000-0000-00002E000000}"/>
    <cellStyle name="20 % - Akzent4 5 2" xfId="36" xr:uid="{00000000-0005-0000-0000-00002F000000}"/>
    <cellStyle name="20 % - Akzent5 2" xfId="37" xr:uid="{00000000-0005-0000-0000-000030000000}"/>
    <cellStyle name="20 % - Akzent5 2 2" xfId="472" xr:uid="{00000000-0005-0000-0000-000031000000}"/>
    <cellStyle name="20 % - Akzent5 2 2 2" xfId="558" xr:uid="{A945F4D0-EE86-45A6-9BE3-02DF36C3DCB1}"/>
    <cellStyle name="20 % - Akzent5 2 2 3" xfId="631" xr:uid="{D2710A59-6AB2-4AEE-9346-DB0535E441F5}"/>
    <cellStyle name="20 % - Akzent5 2 3" xfId="513" xr:uid="{093D58C0-8DD1-4B19-B9B6-59B76FFB2B0E}"/>
    <cellStyle name="20 % - Akzent5 2 4" xfId="586" xr:uid="{AD27326C-0500-4ED5-8675-29CA32D75B3E}"/>
    <cellStyle name="20 % - Akzent5 3" xfId="38" xr:uid="{00000000-0005-0000-0000-000032000000}"/>
    <cellStyle name="20 % - Akzent5 3 2" xfId="39" xr:uid="{00000000-0005-0000-0000-000033000000}"/>
    <cellStyle name="20 % - Akzent5 4" xfId="40" xr:uid="{00000000-0005-0000-0000-000034000000}"/>
    <cellStyle name="20 % - Akzent5 4 2" xfId="41" xr:uid="{00000000-0005-0000-0000-000035000000}"/>
    <cellStyle name="20 % - Akzent5 5" xfId="42" xr:uid="{00000000-0005-0000-0000-000036000000}"/>
    <cellStyle name="20 % - Akzent5 5 2" xfId="43" xr:uid="{00000000-0005-0000-0000-000037000000}"/>
    <cellStyle name="20 % - Akzent6 2" xfId="44" xr:uid="{00000000-0005-0000-0000-000038000000}"/>
    <cellStyle name="20 % - Akzent6 2 2" xfId="473" xr:uid="{00000000-0005-0000-0000-000039000000}"/>
    <cellStyle name="20 % - Akzent6 2 2 2" xfId="559" xr:uid="{CD48D38C-B01B-448A-AD9D-D909F847B760}"/>
    <cellStyle name="20 % - Akzent6 2 2 3" xfId="632" xr:uid="{79F61BEC-194A-429C-8E63-B78E7B29DA21}"/>
    <cellStyle name="20 % - Akzent6 2 3" xfId="514" xr:uid="{6683E7D2-6949-444B-831A-B90F783C045D}"/>
    <cellStyle name="20 % - Akzent6 2 4" xfId="587" xr:uid="{0254E640-9F5F-42C0-AEE4-C03085011E50}"/>
    <cellStyle name="20 % - Akzent6 3" xfId="45" xr:uid="{00000000-0005-0000-0000-00003A000000}"/>
    <cellStyle name="20 % - Akzent6 3 2" xfId="46" xr:uid="{00000000-0005-0000-0000-00003B000000}"/>
    <cellStyle name="20 % - Akzent6 4" xfId="47" xr:uid="{00000000-0005-0000-0000-00003C000000}"/>
    <cellStyle name="20 % - Akzent6 4 2" xfId="48" xr:uid="{00000000-0005-0000-0000-00003D000000}"/>
    <cellStyle name="20 % - Akzent6 5" xfId="49" xr:uid="{00000000-0005-0000-0000-00003E000000}"/>
    <cellStyle name="20 % - Akzent6 5 2" xfId="50" xr:uid="{00000000-0005-0000-0000-00003F000000}"/>
    <cellStyle name="40 % - Akzent1 2" xfId="51" xr:uid="{00000000-0005-0000-0000-000040000000}"/>
    <cellStyle name="40 % - Akzent1 2 2" xfId="474" xr:uid="{00000000-0005-0000-0000-000041000000}"/>
    <cellStyle name="40 % - Akzent1 2 2 2" xfId="560" xr:uid="{EA1E5C62-9664-49CC-824B-1F3459E4F156}"/>
    <cellStyle name="40 % - Akzent1 2 2 3" xfId="633" xr:uid="{CF7CB0A5-8884-4706-AD08-A43FFB0820AE}"/>
    <cellStyle name="40 % - Akzent1 2 3" xfId="515" xr:uid="{A1A814B0-3F63-4861-89F6-EA945C82456F}"/>
    <cellStyle name="40 % - Akzent1 2 4" xfId="588" xr:uid="{FC6CBABB-71DC-4364-A1C6-9065339079D7}"/>
    <cellStyle name="40 % - Akzent1 3" xfId="52" xr:uid="{00000000-0005-0000-0000-000042000000}"/>
    <cellStyle name="40 % - Akzent1 3 2" xfId="53" xr:uid="{00000000-0005-0000-0000-000043000000}"/>
    <cellStyle name="40 % - Akzent1 4" xfId="54" xr:uid="{00000000-0005-0000-0000-000044000000}"/>
    <cellStyle name="40 % - Akzent1 4 2" xfId="55" xr:uid="{00000000-0005-0000-0000-000045000000}"/>
    <cellStyle name="40 % - Akzent1 5" xfId="56" xr:uid="{00000000-0005-0000-0000-000046000000}"/>
    <cellStyle name="40 % - Akzent1 5 2" xfId="57" xr:uid="{00000000-0005-0000-0000-000047000000}"/>
    <cellStyle name="40 % - Akzent2 2" xfId="58" xr:uid="{00000000-0005-0000-0000-000048000000}"/>
    <cellStyle name="40 % - Akzent2 2 2" xfId="475" xr:uid="{00000000-0005-0000-0000-000049000000}"/>
    <cellStyle name="40 % - Akzent2 2 2 2" xfId="561" xr:uid="{6476A047-FFEE-4A48-9E0E-854D60E35FB3}"/>
    <cellStyle name="40 % - Akzent2 2 2 3" xfId="634" xr:uid="{019EDEBC-2A9E-4AF6-B515-50E4C524D7E2}"/>
    <cellStyle name="40 % - Akzent2 2 3" xfId="516" xr:uid="{1EE230AB-7047-4ECE-8AD9-B306C94B327A}"/>
    <cellStyle name="40 % - Akzent2 2 4" xfId="589" xr:uid="{9302D054-AE06-4DBD-BDEE-BDED1E7462FC}"/>
    <cellStyle name="40 % - Akzent2 3" xfId="59" xr:uid="{00000000-0005-0000-0000-00004A000000}"/>
    <cellStyle name="40 % - Akzent2 3 2" xfId="60" xr:uid="{00000000-0005-0000-0000-00004B000000}"/>
    <cellStyle name="40 % - Akzent2 4" xfId="61" xr:uid="{00000000-0005-0000-0000-00004C000000}"/>
    <cellStyle name="40 % - Akzent2 4 2" xfId="62" xr:uid="{00000000-0005-0000-0000-00004D000000}"/>
    <cellStyle name="40 % - Akzent2 5" xfId="63" xr:uid="{00000000-0005-0000-0000-00004E000000}"/>
    <cellStyle name="40 % - Akzent2 5 2" xfId="64" xr:uid="{00000000-0005-0000-0000-00004F000000}"/>
    <cellStyle name="40 % - Akzent3 2" xfId="65" xr:uid="{00000000-0005-0000-0000-000050000000}"/>
    <cellStyle name="40 % - Akzent3 2 2" xfId="66" xr:uid="{00000000-0005-0000-0000-000051000000}"/>
    <cellStyle name="40 % - Akzent3 2 2 2" xfId="477" xr:uid="{00000000-0005-0000-0000-000052000000}"/>
    <cellStyle name="40 % - Akzent3 2 2 2 2" xfId="563" xr:uid="{461E4341-37E6-47C2-B0F9-ABCB46DCE3D0}"/>
    <cellStyle name="40 % - Akzent3 2 2 2 3" xfId="636" xr:uid="{66B6BB69-C140-4F13-8C82-DA6DB5899350}"/>
    <cellStyle name="40 % - Akzent3 2 2 3" xfId="518" xr:uid="{B8F82768-C9A4-4061-B879-1846D27D2FE1}"/>
    <cellStyle name="40 % - Akzent3 2 2 4" xfId="591" xr:uid="{169A21C2-C28B-4EE6-B2BE-88B6BCF60251}"/>
    <cellStyle name="40 % - Akzent3 2 3" xfId="67" xr:uid="{00000000-0005-0000-0000-000053000000}"/>
    <cellStyle name="40 % - Akzent3 2 3 2" xfId="478" xr:uid="{00000000-0005-0000-0000-000054000000}"/>
    <cellStyle name="40 % - Akzent3 2 3 2 2" xfId="564" xr:uid="{540FD93B-F55B-4489-9296-794CBB7C8905}"/>
    <cellStyle name="40 % - Akzent3 2 3 2 3" xfId="637" xr:uid="{A7674A01-797C-42DB-BB90-82CF14366E8D}"/>
    <cellStyle name="40 % - Akzent3 2 3 3" xfId="519" xr:uid="{EF908DD7-7CAD-4B02-8099-1491F6DAA0AF}"/>
    <cellStyle name="40 % - Akzent3 2 3 4" xfId="592" xr:uid="{137351F5-097A-42D2-9A0F-2696AAECFAC7}"/>
    <cellStyle name="40 % - Akzent3 2 4" xfId="476" xr:uid="{00000000-0005-0000-0000-000055000000}"/>
    <cellStyle name="40 % - Akzent3 2 4 2" xfId="562" xr:uid="{3CDE16E6-B5CF-4428-A409-08FAAD3F3E54}"/>
    <cellStyle name="40 % - Akzent3 2 4 3" xfId="635" xr:uid="{EB066C79-AB47-4EE3-8550-4193253C5D87}"/>
    <cellStyle name="40 % - Akzent3 2 5" xfId="517" xr:uid="{65114897-8975-4051-8459-5FBA5BA2B658}"/>
    <cellStyle name="40 % - Akzent3 2 6" xfId="590" xr:uid="{E5611259-C8EA-40AA-804D-50005A6AFB58}"/>
    <cellStyle name="40 % - Akzent3 3" xfId="68" xr:uid="{00000000-0005-0000-0000-000056000000}"/>
    <cellStyle name="40 % - Akzent3 3 2" xfId="69" xr:uid="{00000000-0005-0000-0000-000057000000}"/>
    <cellStyle name="40 % - Akzent3 4" xfId="70" xr:uid="{00000000-0005-0000-0000-000058000000}"/>
    <cellStyle name="40 % - Akzent3 4 2" xfId="71" xr:uid="{00000000-0005-0000-0000-000059000000}"/>
    <cellStyle name="40 % - Akzent3 5" xfId="72" xr:uid="{00000000-0005-0000-0000-00005A000000}"/>
    <cellStyle name="40 % - Akzent3 5 2" xfId="73" xr:uid="{00000000-0005-0000-0000-00005B000000}"/>
    <cellStyle name="40 % - Akzent4 2" xfId="74" xr:uid="{00000000-0005-0000-0000-00005C000000}"/>
    <cellStyle name="40 % - Akzent4 2 2" xfId="479" xr:uid="{00000000-0005-0000-0000-00005D000000}"/>
    <cellStyle name="40 % - Akzent4 2 2 2" xfId="565" xr:uid="{352825CB-EE5E-4674-B5F9-B28D76F703E5}"/>
    <cellStyle name="40 % - Akzent4 2 2 3" xfId="638" xr:uid="{EB6FA5F8-622B-4EF2-9124-FEBA959A739B}"/>
    <cellStyle name="40 % - Akzent4 2 3" xfId="520" xr:uid="{38683658-86C1-4C3F-B8AF-3172BA4E6821}"/>
    <cellStyle name="40 % - Akzent4 2 4" xfId="593" xr:uid="{89179980-09C0-4ABE-A1E3-37AC9DA9D110}"/>
    <cellStyle name="40 % - Akzent4 3" xfId="75" xr:uid="{00000000-0005-0000-0000-00005E000000}"/>
    <cellStyle name="40 % - Akzent4 3 2" xfId="76" xr:uid="{00000000-0005-0000-0000-00005F000000}"/>
    <cellStyle name="40 % - Akzent4 4" xfId="77" xr:uid="{00000000-0005-0000-0000-000060000000}"/>
    <cellStyle name="40 % - Akzent4 4 2" xfId="78" xr:uid="{00000000-0005-0000-0000-000061000000}"/>
    <cellStyle name="40 % - Akzent4 5" xfId="79" xr:uid="{00000000-0005-0000-0000-000062000000}"/>
    <cellStyle name="40 % - Akzent4 5 2" xfId="80" xr:uid="{00000000-0005-0000-0000-000063000000}"/>
    <cellStyle name="40 % - Akzent5 2" xfId="81" xr:uid="{00000000-0005-0000-0000-000064000000}"/>
    <cellStyle name="40 % - Akzent5 2 2" xfId="480" xr:uid="{00000000-0005-0000-0000-000065000000}"/>
    <cellStyle name="40 % - Akzent5 2 2 2" xfId="566" xr:uid="{9D19E3A1-B847-41EF-A88D-DDE08A685E4C}"/>
    <cellStyle name="40 % - Akzent5 2 2 3" xfId="639" xr:uid="{6ECBB40C-7AD1-46F3-A5C4-1009109ADBC5}"/>
    <cellStyle name="40 % - Akzent5 2 3" xfId="521" xr:uid="{86B89A69-90A1-4A7A-91B5-AB06D1769F8A}"/>
    <cellStyle name="40 % - Akzent5 2 4" xfId="594" xr:uid="{07D49416-3412-4C6D-8E28-B92EE1D04C9A}"/>
    <cellStyle name="40 % - Akzent5 3" xfId="82" xr:uid="{00000000-0005-0000-0000-000066000000}"/>
    <cellStyle name="40 % - Akzent5 3 2" xfId="83" xr:uid="{00000000-0005-0000-0000-000067000000}"/>
    <cellStyle name="40 % - Akzent5 4" xfId="84" xr:uid="{00000000-0005-0000-0000-000068000000}"/>
    <cellStyle name="40 % - Akzent5 4 2" xfId="85" xr:uid="{00000000-0005-0000-0000-000069000000}"/>
    <cellStyle name="40 % - Akzent5 5" xfId="86" xr:uid="{00000000-0005-0000-0000-00006A000000}"/>
    <cellStyle name="40 % - Akzent5 5 2" xfId="87" xr:uid="{00000000-0005-0000-0000-00006B000000}"/>
    <cellStyle name="40 % - Akzent6 2" xfId="88" xr:uid="{00000000-0005-0000-0000-00006C000000}"/>
    <cellStyle name="40 % - Akzent6 2 2" xfId="481" xr:uid="{00000000-0005-0000-0000-00006D000000}"/>
    <cellStyle name="40 % - Akzent6 2 2 2" xfId="567" xr:uid="{0826ADDD-572B-49C1-9666-E88DDBF62C62}"/>
    <cellStyle name="40 % - Akzent6 2 2 3" xfId="640" xr:uid="{BAB03268-7AF5-417C-89A3-EC947F284B9D}"/>
    <cellStyle name="40 % - Akzent6 2 3" xfId="522" xr:uid="{81CDEE08-672C-4AD8-911D-554E3BF2B889}"/>
    <cellStyle name="40 % - Akzent6 2 4" xfId="595" xr:uid="{C1577F2E-E8C3-4317-B07B-26CDFE19740A}"/>
    <cellStyle name="40 % - Akzent6 3" xfId="89" xr:uid="{00000000-0005-0000-0000-00006E000000}"/>
    <cellStyle name="40 % - Akzent6 3 2" xfId="90" xr:uid="{00000000-0005-0000-0000-00006F000000}"/>
    <cellStyle name="40 % - Akzent6 4" xfId="91" xr:uid="{00000000-0005-0000-0000-000070000000}"/>
    <cellStyle name="40 % - Akzent6 4 2" xfId="92" xr:uid="{00000000-0005-0000-0000-000071000000}"/>
    <cellStyle name="40 % - Akzent6 5" xfId="93" xr:uid="{00000000-0005-0000-0000-000072000000}"/>
    <cellStyle name="40 % - Akzent6 5 2" xfId="94" xr:uid="{00000000-0005-0000-0000-000073000000}"/>
    <cellStyle name="60 % - Akzent1 2" xfId="95" xr:uid="{00000000-0005-0000-0000-000074000000}"/>
    <cellStyle name="60 % - Akzent1 3" xfId="96" xr:uid="{00000000-0005-0000-0000-000075000000}"/>
    <cellStyle name="60 % - Akzent1 3 2" xfId="97" xr:uid="{00000000-0005-0000-0000-000076000000}"/>
    <cellStyle name="60 % - Akzent1 4" xfId="98" xr:uid="{00000000-0005-0000-0000-000077000000}"/>
    <cellStyle name="60 % - Akzent1 4 2" xfId="99" xr:uid="{00000000-0005-0000-0000-000078000000}"/>
    <cellStyle name="60 % - Akzent2 2" xfId="100" xr:uid="{00000000-0005-0000-0000-000079000000}"/>
    <cellStyle name="60 % - Akzent2 3" xfId="101" xr:uid="{00000000-0005-0000-0000-00007A000000}"/>
    <cellStyle name="60 % - Akzent2 3 2" xfId="102" xr:uid="{00000000-0005-0000-0000-00007B000000}"/>
    <cellStyle name="60 % - Akzent2 4" xfId="103" xr:uid="{00000000-0005-0000-0000-00007C000000}"/>
    <cellStyle name="60 % - Akzent2 4 2" xfId="104" xr:uid="{00000000-0005-0000-0000-00007D000000}"/>
    <cellStyle name="60 % - Akzent3 2" xfId="105" xr:uid="{00000000-0005-0000-0000-00007E000000}"/>
    <cellStyle name="60 % - Akzent3 3" xfId="106" xr:uid="{00000000-0005-0000-0000-00007F000000}"/>
    <cellStyle name="60 % - Akzent3 3 2" xfId="107" xr:uid="{00000000-0005-0000-0000-000080000000}"/>
    <cellStyle name="60 % - Akzent3 4" xfId="108" xr:uid="{00000000-0005-0000-0000-000081000000}"/>
    <cellStyle name="60 % - Akzent3 4 2" xfId="109" xr:uid="{00000000-0005-0000-0000-000082000000}"/>
    <cellStyle name="60 % - Akzent4 2" xfId="110" xr:uid="{00000000-0005-0000-0000-000083000000}"/>
    <cellStyle name="60 % - Akzent4 2 2" xfId="111" xr:uid="{00000000-0005-0000-0000-000084000000}"/>
    <cellStyle name="60 % - Akzent4 2 3" xfId="112" xr:uid="{00000000-0005-0000-0000-000085000000}"/>
    <cellStyle name="60 % - Akzent4 3" xfId="113" xr:uid="{00000000-0005-0000-0000-000086000000}"/>
    <cellStyle name="60 % - Akzent4 3 2" xfId="114" xr:uid="{00000000-0005-0000-0000-000087000000}"/>
    <cellStyle name="60 % - Akzent4 4" xfId="115" xr:uid="{00000000-0005-0000-0000-000088000000}"/>
    <cellStyle name="60 % - Akzent4 4 2" xfId="116" xr:uid="{00000000-0005-0000-0000-000089000000}"/>
    <cellStyle name="60 % - Akzent5 2" xfId="117" xr:uid="{00000000-0005-0000-0000-00008A000000}"/>
    <cellStyle name="60 % - Akzent5 3" xfId="118" xr:uid="{00000000-0005-0000-0000-00008B000000}"/>
    <cellStyle name="60 % - Akzent5 3 2" xfId="119" xr:uid="{00000000-0005-0000-0000-00008C000000}"/>
    <cellStyle name="60 % - Akzent5 4" xfId="120" xr:uid="{00000000-0005-0000-0000-00008D000000}"/>
    <cellStyle name="60 % - Akzent5 4 2" xfId="121" xr:uid="{00000000-0005-0000-0000-00008E000000}"/>
    <cellStyle name="60 % - Akzent6 2" xfId="122" xr:uid="{00000000-0005-0000-0000-00008F000000}"/>
    <cellStyle name="60 % - Akzent6 2 2" xfId="123" xr:uid="{00000000-0005-0000-0000-000090000000}"/>
    <cellStyle name="60 % - Akzent6 2 3" xfId="124" xr:uid="{00000000-0005-0000-0000-000091000000}"/>
    <cellStyle name="60 % - Akzent6 3" xfId="125" xr:uid="{00000000-0005-0000-0000-000092000000}"/>
    <cellStyle name="60 % - Akzent6 3 2" xfId="126" xr:uid="{00000000-0005-0000-0000-000093000000}"/>
    <cellStyle name="60 % - Akzent6 4" xfId="127" xr:uid="{00000000-0005-0000-0000-000094000000}"/>
    <cellStyle name="60 % - Akzent6 4 2" xfId="128" xr:uid="{00000000-0005-0000-0000-000095000000}"/>
    <cellStyle name="Accent1" xfId="452" hidden="1" xr:uid="{00000000-0005-0000-0000-000096000000}"/>
    <cellStyle name="Accent1" xfId="539" hidden="1" xr:uid="{0BEA719E-273F-4200-A40C-878CD225FE5C}"/>
    <cellStyle name="Accent1" xfId="612" hidden="1" xr:uid="{ABC5E9FB-81B2-4A6B-917B-6DE0190E87A0}"/>
    <cellStyle name="Accent1" xfId="657" hidden="1" xr:uid="{4123C9B4-1E2C-45B5-9855-E2808237BB39}"/>
    <cellStyle name="Accent1 2" xfId="129" xr:uid="{00000000-0005-0000-0000-000097000000}"/>
    <cellStyle name="Accent1 2 2" xfId="130" xr:uid="{00000000-0005-0000-0000-000098000000}"/>
    <cellStyle name="Accent2" xfId="453" hidden="1" xr:uid="{00000000-0005-0000-0000-000099000000}"/>
    <cellStyle name="Accent2" xfId="540" hidden="1" xr:uid="{A9D3C542-1087-49A0-9699-2B3673876434}"/>
    <cellStyle name="Accent2" xfId="613" hidden="1" xr:uid="{3D2C25B9-51F3-4021-84F4-DBC55EFF913A}"/>
    <cellStyle name="Accent2" xfId="658" hidden="1" xr:uid="{CD9ABE54-7C64-4A37-8DC2-FEC50196B1A4}"/>
    <cellStyle name="Accent2 2" xfId="131" xr:uid="{00000000-0005-0000-0000-00009A000000}"/>
    <cellStyle name="Accent2 2 2" xfId="132" xr:uid="{00000000-0005-0000-0000-00009B000000}"/>
    <cellStyle name="Accent3" xfId="454" hidden="1" xr:uid="{00000000-0005-0000-0000-00009C000000}"/>
    <cellStyle name="Accent3" xfId="541" hidden="1" xr:uid="{879E9099-05E0-4A74-A1A7-21B4C2F4D2EB}"/>
    <cellStyle name="Accent3" xfId="614" hidden="1" xr:uid="{5CB9ACA5-91B3-401F-A701-6DF60DA9512D}"/>
    <cellStyle name="Accent3" xfId="659" hidden="1" xr:uid="{3D900852-D651-410B-A73D-37EA7E7A8F52}"/>
    <cellStyle name="Accent3 2" xfId="133" xr:uid="{00000000-0005-0000-0000-00009D000000}"/>
    <cellStyle name="Accent3 2 2" xfId="134" xr:uid="{00000000-0005-0000-0000-00009E000000}"/>
    <cellStyle name="Accent4" xfId="455" hidden="1" xr:uid="{00000000-0005-0000-0000-00009F000000}"/>
    <cellStyle name="Accent4" xfId="542" hidden="1" xr:uid="{9D6E0654-AE05-435A-946A-F3F72B2C16DE}"/>
    <cellStyle name="Accent4" xfId="615" hidden="1" xr:uid="{DB60E713-D6E3-4E08-BEB2-E20340025D5A}"/>
    <cellStyle name="Accent4" xfId="660" hidden="1" xr:uid="{299AFDCF-F8A0-4B2A-A414-D783C6077A63}"/>
    <cellStyle name="Accent4 2" xfId="135" xr:uid="{00000000-0005-0000-0000-0000A0000000}"/>
    <cellStyle name="Accent4 2 2" xfId="136" xr:uid="{00000000-0005-0000-0000-0000A1000000}"/>
    <cellStyle name="Accent5" xfId="456" hidden="1" xr:uid="{00000000-0005-0000-0000-0000A2000000}"/>
    <cellStyle name="Accent5" xfId="543" hidden="1" xr:uid="{C3F40E05-20F5-4294-9D5B-6E8660DCFA44}"/>
    <cellStyle name="Accent5" xfId="616" hidden="1" xr:uid="{10F9E718-5D71-47C1-B597-8583B7E33B71}"/>
    <cellStyle name="Accent5" xfId="661" hidden="1" xr:uid="{8F2B5C42-FDF9-4437-8332-C0F9FA800FCA}"/>
    <cellStyle name="Accent5 2" xfId="137" xr:uid="{00000000-0005-0000-0000-0000A3000000}"/>
    <cellStyle name="Accent5 2 2" xfId="138" xr:uid="{00000000-0005-0000-0000-0000A4000000}"/>
    <cellStyle name="Accent6" xfId="457" hidden="1" xr:uid="{00000000-0005-0000-0000-0000A5000000}"/>
    <cellStyle name="Accent6" xfId="544" hidden="1" xr:uid="{DC8F2A3B-B601-46E3-B7B0-E33EB183273E}"/>
    <cellStyle name="Accent6" xfId="617" hidden="1" xr:uid="{6AA15675-8A78-478D-8955-A87728CA7296}"/>
    <cellStyle name="Accent6" xfId="662" hidden="1" xr:uid="{D7A5233C-B223-4746-B4EE-8985C1BDFF34}"/>
    <cellStyle name="Accent6 2" xfId="139" xr:uid="{00000000-0005-0000-0000-0000A6000000}"/>
    <cellStyle name="Accent6 2 2" xfId="140" xr:uid="{00000000-0005-0000-0000-0000A7000000}"/>
    <cellStyle name="Akzent1 2" xfId="141" xr:uid="{00000000-0005-0000-0000-0000A8000000}"/>
    <cellStyle name="Akzent1 3" xfId="142" xr:uid="{00000000-0005-0000-0000-0000A9000000}"/>
    <cellStyle name="Akzent2 2" xfId="143" xr:uid="{00000000-0005-0000-0000-0000AA000000}"/>
    <cellStyle name="Akzent2 3" xfId="144" xr:uid="{00000000-0005-0000-0000-0000AB000000}"/>
    <cellStyle name="Akzent3 2" xfId="145" xr:uid="{00000000-0005-0000-0000-0000AC000000}"/>
    <cellStyle name="Akzent3 3" xfId="146" xr:uid="{00000000-0005-0000-0000-0000AD000000}"/>
    <cellStyle name="Akzent4 2" xfId="147" xr:uid="{00000000-0005-0000-0000-0000AE000000}"/>
    <cellStyle name="Akzent4 3" xfId="148" xr:uid="{00000000-0005-0000-0000-0000AF000000}"/>
    <cellStyle name="Akzent5 2" xfId="149" xr:uid="{00000000-0005-0000-0000-0000B0000000}"/>
    <cellStyle name="Akzent5 3" xfId="150" xr:uid="{00000000-0005-0000-0000-0000B1000000}"/>
    <cellStyle name="Akzent6 2" xfId="151" xr:uid="{00000000-0005-0000-0000-0000B2000000}"/>
    <cellStyle name="Akzent6 3" xfId="152" xr:uid="{00000000-0005-0000-0000-0000B3000000}"/>
    <cellStyle name="Ausgabe 2" xfId="153" xr:uid="{00000000-0005-0000-0000-0000B4000000}"/>
    <cellStyle name="Ausgabe 2 2" xfId="154" xr:uid="{00000000-0005-0000-0000-0000B5000000}"/>
    <cellStyle name="Ausgabe 2 3" xfId="155" xr:uid="{00000000-0005-0000-0000-0000B6000000}"/>
    <cellStyle name="Ausgabe 3" xfId="156" xr:uid="{00000000-0005-0000-0000-0000B7000000}"/>
    <cellStyle name="Ausgabe 4" xfId="157" xr:uid="{00000000-0005-0000-0000-0000B8000000}"/>
    <cellStyle name="Ausgabe 4 2" xfId="158" xr:uid="{00000000-0005-0000-0000-0000B9000000}"/>
    <cellStyle name="Ausgabe 5" xfId="159" xr:uid="{00000000-0005-0000-0000-0000BA000000}"/>
    <cellStyle name="Ausgabe 5 2" xfId="160" xr:uid="{00000000-0005-0000-0000-0000BB000000}"/>
    <cellStyle name="Ausgabe 6" xfId="161" xr:uid="{00000000-0005-0000-0000-0000BC000000}"/>
    <cellStyle name="Ausgabe 6 2" xfId="162" xr:uid="{00000000-0005-0000-0000-0000BD000000}"/>
    <cellStyle name="Ausgabe 7" xfId="163" xr:uid="{00000000-0005-0000-0000-0000BE000000}"/>
    <cellStyle name="Bad" xfId="448" hidden="1" xr:uid="{00000000-0005-0000-0000-0000BF000000}"/>
    <cellStyle name="Bad" xfId="535" hidden="1" xr:uid="{70BA8A64-260E-4840-AC06-C31FC9BA46F2}"/>
    <cellStyle name="Bad" xfId="608" hidden="1" xr:uid="{0197D7BD-9BA6-44CE-9723-6DFF0B09CB46}"/>
    <cellStyle name="Bad" xfId="653" hidden="1" xr:uid="{6C4F0892-896B-47FA-AFE3-50ED32567EC7}"/>
    <cellStyle name="Bad 2" xfId="164" xr:uid="{00000000-0005-0000-0000-0000C0000000}"/>
    <cellStyle name="Bad 2 2" xfId="165" xr:uid="{00000000-0005-0000-0000-0000C1000000}"/>
    <cellStyle name="Berechnung 2" xfId="166" xr:uid="{00000000-0005-0000-0000-0000C2000000}"/>
    <cellStyle name="Berechnung 2 2" xfId="167" xr:uid="{00000000-0005-0000-0000-0000C3000000}"/>
    <cellStyle name="Berechnung 2 3" xfId="168" xr:uid="{00000000-0005-0000-0000-0000C4000000}"/>
    <cellStyle name="Berechnung 3" xfId="169" xr:uid="{00000000-0005-0000-0000-0000C5000000}"/>
    <cellStyle name="Berechnung 4" xfId="170" xr:uid="{00000000-0005-0000-0000-0000C6000000}"/>
    <cellStyle name="Berechnung 4 2" xfId="171" xr:uid="{00000000-0005-0000-0000-0000C7000000}"/>
    <cellStyle name="Berechnung 5" xfId="172" xr:uid="{00000000-0005-0000-0000-0000C8000000}"/>
    <cellStyle name="Berechnung 5 2" xfId="173" xr:uid="{00000000-0005-0000-0000-0000C9000000}"/>
    <cellStyle name="Berechnung 6" xfId="174" xr:uid="{00000000-0005-0000-0000-0000CA000000}"/>
    <cellStyle name="Berechnung 6 2" xfId="175" xr:uid="{00000000-0005-0000-0000-0000CB000000}"/>
    <cellStyle name="Berechnung 7" xfId="176" xr:uid="{00000000-0005-0000-0000-0000CC000000}"/>
    <cellStyle name="Calculation 2" xfId="177" xr:uid="{00000000-0005-0000-0000-0000CD000000}"/>
    <cellStyle name="Calculation 2 2" xfId="178" xr:uid="{00000000-0005-0000-0000-0000CE000000}"/>
    <cellStyle name="Check Cell" xfId="450" hidden="1" xr:uid="{00000000-0005-0000-0000-0000CF000000}"/>
    <cellStyle name="Check Cell" xfId="537" hidden="1" xr:uid="{C35633BD-1589-47B7-86E8-D1A843295189}"/>
    <cellStyle name="Check Cell" xfId="610" hidden="1" xr:uid="{F6BA7519-82D0-4182-94E9-35EDE1071BC1}"/>
    <cellStyle name="Check Cell" xfId="655" hidden="1" xr:uid="{0C4C05B5-E247-4BEA-B71E-EA0F5467F385}"/>
    <cellStyle name="Check Cell 2" xfId="179" xr:uid="{00000000-0005-0000-0000-0000D0000000}"/>
    <cellStyle name="Check Cell 2 2" xfId="180" xr:uid="{00000000-0005-0000-0000-0000D1000000}"/>
    <cellStyle name="Eingabe 2" xfId="181" xr:uid="{00000000-0005-0000-0000-0000D2000000}"/>
    <cellStyle name="Eingabe 3" xfId="182" xr:uid="{00000000-0005-0000-0000-0000D3000000}"/>
    <cellStyle name="Eingabe 3 2" xfId="183" xr:uid="{00000000-0005-0000-0000-0000D4000000}"/>
    <cellStyle name="Eingabe 4" xfId="184" xr:uid="{00000000-0005-0000-0000-0000D5000000}"/>
    <cellStyle name="Eingabe 4 2" xfId="185" xr:uid="{00000000-0005-0000-0000-0000D6000000}"/>
    <cellStyle name="Eingabe 5" xfId="186" xr:uid="{00000000-0005-0000-0000-0000D7000000}"/>
    <cellStyle name="Eingabe 5 2" xfId="187" xr:uid="{00000000-0005-0000-0000-0000D8000000}"/>
    <cellStyle name="Ergebnis 2" xfId="188" xr:uid="{00000000-0005-0000-0000-0000D9000000}"/>
    <cellStyle name="Ergebnis 2 2" xfId="189" xr:uid="{00000000-0005-0000-0000-0000DA000000}"/>
    <cellStyle name="Ergebnis 2 2 2" xfId="190" xr:uid="{00000000-0005-0000-0000-0000DB000000}"/>
    <cellStyle name="Ergebnis 2 3" xfId="191" xr:uid="{00000000-0005-0000-0000-0000DC000000}"/>
    <cellStyle name="Ergebnis 2 4" xfId="192" xr:uid="{00000000-0005-0000-0000-0000DD000000}"/>
    <cellStyle name="Ergebnis 3" xfId="193" xr:uid="{00000000-0005-0000-0000-0000DE000000}"/>
    <cellStyle name="Ergebnis 3 2" xfId="194" xr:uid="{00000000-0005-0000-0000-0000DF000000}"/>
    <cellStyle name="Ergebnis 4" xfId="195" xr:uid="{00000000-0005-0000-0000-0000E0000000}"/>
    <cellStyle name="Ergebnis 4 2" xfId="196" xr:uid="{00000000-0005-0000-0000-0000E1000000}"/>
    <cellStyle name="Ergebnis 4 2 2" xfId="197" xr:uid="{00000000-0005-0000-0000-0000E2000000}"/>
    <cellStyle name="Ergebnis 4 3" xfId="198" xr:uid="{00000000-0005-0000-0000-0000E3000000}"/>
    <cellStyle name="Ergebnis 5" xfId="199" xr:uid="{00000000-0005-0000-0000-0000E4000000}"/>
    <cellStyle name="Ergebnis 6" xfId="200" xr:uid="{00000000-0005-0000-0000-0000E5000000}"/>
    <cellStyle name="Ergebnis 6 2" xfId="201" xr:uid="{00000000-0005-0000-0000-0000E6000000}"/>
    <cellStyle name="Ergebnis 7" xfId="202" xr:uid="{00000000-0005-0000-0000-0000E7000000}"/>
    <cellStyle name="Ergebnis 7 2" xfId="203" xr:uid="{00000000-0005-0000-0000-0000E8000000}"/>
    <cellStyle name="Ergebnis 8" xfId="204" xr:uid="{00000000-0005-0000-0000-0000E9000000}"/>
    <cellStyle name="Erklärender Text 2" xfId="205" xr:uid="{00000000-0005-0000-0000-0000EA000000}"/>
    <cellStyle name="Erklärender Text 3" xfId="206" xr:uid="{00000000-0005-0000-0000-0000EB000000}"/>
    <cellStyle name="Erklärender Text 3 2" xfId="207" xr:uid="{00000000-0005-0000-0000-0000EC000000}"/>
    <cellStyle name="Erklärender Text 4" xfId="208" xr:uid="{00000000-0005-0000-0000-0000ED000000}"/>
    <cellStyle name="Erklärender Text 4 2" xfId="209" xr:uid="{00000000-0005-0000-0000-0000EE000000}"/>
    <cellStyle name="Good" xfId="447" hidden="1" xr:uid="{00000000-0005-0000-0000-0000EF000000}"/>
    <cellStyle name="Good" xfId="534" hidden="1" xr:uid="{1747BB79-99CB-4D54-BF4B-D4BEB1753660}"/>
    <cellStyle name="Good" xfId="607" hidden="1" xr:uid="{EAE1F211-3817-4F73-88D8-423EA3F6DFAF}"/>
    <cellStyle name="Good" xfId="652" hidden="1" xr:uid="{59618002-6F09-47F2-B8F8-A143729CE589}"/>
    <cellStyle name="Good 2" xfId="210" xr:uid="{00000000-0005-0000-0000-0000F0000000}"/>
    <cellStyle name="Good 2 2" xfId="211" xr:uid="{00000000-0005-0000-0000-0000F1000000}"/>
    <cellStyle name="Gut 2" xfId="212" xr:uid="{00000000-0005-0000-0000-0000F2000000}"/>
    <cellStyle name="Gut 3" xfId="213" xr:uid="{00000000-0005-0000-0000-0000F3000000}"/>
    <cellStyle name="Heading 1" xfId="443" hidden="1" xr:uid="{00000000-0005-0000-0000-0000F4000000}"/>
    <cellStyle name="Heading 1" xfId="530" hidden="1" xr:uid="{F405E82E-9B33-4889-8EAA-0D8DCB3912F6}"/>
    <cellStyle name="Heading 1" xfId="603" hidden="1" xr:uid="{1E5D08AB-9901-40C8-A2D8-C7A1392E7BAF}"/>
    <cellStyle name="Heading 1" xfId="648" hidden="1" xr:uid="{E6419E5E-11BF-41FF-AA86-B54878B4F32A}"/>
    <cellStyle name="Heading 2" xfId="444" hidden="1" xr:uid="{00000000-0005-0000-0000-0000F5000000}"/>
    <cellStyle name="Heading 2" xfId="531" hidden="1" xr:uid="{09FFA4D8-9A9F-4EDC-942F-088DCCEF9990}"/>
    <cellStyle name="Heading 2" xfId="604" hidden="1" xr:uid="{668805A9-C2EA-4DBF-A294-6B1A5005DC90}"/>
    <cellStyle name="Heading 2" xfId="649" hidden="1" xr:uid="{340BB7E8-C544-4EF8-A624-7CA71CE1EB1E}"/>
    <cellStyle name="Heading 3" xfId="445" hidden="1" xr:uid="{00000000-0005-0000-0000-0000F6000000}"/>
    <cellStyle name="Heading 3" xfId="532" hidden="1" xr:uid="{0FE3A300-47F2-40E7-BD76-37FB7A84640C}"/>
    <cellStyle name="Heading 3" xfId="605" hidden="1" xr:uid="{1C63F5E3-E8AA-4560-85B5-24764A168EF0}"/>
    <cellStyle name="Heading 3" xfId="650" hidden="1" xr:uid="{6FAB7F9A-1A77-4AA9-A02B-EDEDBE372C06}"/>
    <cellStyle name="Heading 4" xfId="446" hidden="1" xr:uid="{00000000-0005-0000-0000-0000F7000000}"/>
    <cellStyle name="Heading 4" xfId="533" hidden="1" xr:uid="{D20AE7BF-E7E8-45E4-8E70-A98A66982D26}"/>
    <cellStyle name="Heading 4" xfId="606" hidden="1" xr:uid="{E50347E4-342F-4B24-B6D0-33F689B614A7}"/>
    <cellStyle name="Heading 4" xfId="651" hidden="1" xr:uid="{72C1FCA2-D395-4B65-BE2A-46EE4089D306}"/>
    <cellStyle name="Input 2" xfId="214" xr:uid="{00000000-0005-0000-0000-0000F8000000}"/>
    <cellStyle name="Input 2 2" xfId="215" xr:uid="{00000000-0005-0000-0000-0000F9000000}"/>
    <cellStyle name="Linked Cell" xfId="449" hidden="1" xr:uid="{00000000-0005-0000-0000-0000FA000000}"/>
    <cellStyle name="Linked Cell" xfId="536" hidden="1" xr:uid="{9DDE5AE5-5C51-43BE-9BC8-1F6B724E6502}"/>
    <cellStyle name="Linked Cell" xfId="609" hidden="1" xr:uid="{C9F0CE84-9321-415D-A4F2-6DB82B19FC4D}"/>
    <cellStyle name="Linked Cell" xfId="654" hidden="1" xr:uid="{96CEA897-609F-4200-8422-BC1679C6AB37}"/>
    <cellStyle name="Linked Cell 2" xfId="216" xr:uid="{00000000-0005-0000-0000-0000FB000000}"/>
    <cellStyle name="Linked Cell 2 2" xfId="217" xr:uid="{00000000-0005-0000-0000-0000FC000000}"/>
    <cellStyle name="Neutral" xfId="218" builtinId="28" customBuiltin="1"/>
    <cellStyle name="Normal" xfId="0" builtinId="0"/>
    <cellStyle name="Normal 2" xfId="219" xr:uid="{00000000-0005-0000-0000-0000FE000000}"/>
    <cellStyle name="Normal 2 2" xfId="482" xr:uid="{00000000-0005-0000-0000-0000FF000000}"/>
    <cellStyle name="Normal 2 2 2" xfId="568" xr:uid="{CB73B0CD-1EBC-4EF3-B12B-A7B55BAF7D0B}"/>
    <cellStyle name="Normal 2 2 3" xfId="641" xr:uid="{D0F28339-E894-4CFD-9EA7-F84B7E7FD037}"/>
    <cellStyle name="Normal 2 3" xfId="523" xr:uid="{0FC7B68C-C382-4EAA-B983-00939F929A9B}"/>
    <cellStyle name="Normal 2 4" xfId="596" xr:uid="{410D0310-2D88-4D7B-8A24-DC63CB04F91F}"/>
    <cellStyle name="Note" xfId="451" hidden="1" xr:uid="{00000000-0005-0000-0000-000000010000}"/>
    <cellStyle name="Note" xfId="538" hidden="1" xr:uid="{E0642F30-4FB3-4266-B62B-F1202BDF6E66}"/>
    <cellStyle name="Note" xfId="611" hidden="1" xr:uid="{B70CC161-E107-4E38-9D65-58BD830A0B74}"/>
    <cellStyle name="Note" xfId="656" hidden="1" xr:uid="{EAA9D601-7DEB-46CC-8C86-FB5A414BF132}"/>
    <cellStyle name="Note 2" xfId="220" xr:uid="{00000000-0005-0000-0000-000001010000}"/>
    <cellStyle name="Note 2 2" xfId="221" xr:uid="{00000000-0005-0000-0000-000002010000}"/>
    <cellStyle name="Note 3" xfId="483" xr:uid="{00000000-0005-0000-0000-000003010000}"/>
    <cellStyle name="Notiz 2" xfId="222" xr:uid="{00000000-0005-0000-0000-000004010000}"/>
    <cellStyle name="Notiz 2 2" xfId="223" xr:uid="{00000000-0005-0000-0000-000005010000}"/>
    <cellStyle name="Notiz 2 2 2" xfId="224" xr:uid="{00000000-0005-0000-0000-000006010000}"/>
    <cellStyle name="Notiz 2 2 2 2" xfId="225" xr:uid="{00000000-0005-0000-0000-000007010000}"/>
    <cellStyle name="Notiz 2 2 2 2 2" xfId="226" xr:uid="{00000000-0005-0000-0000-000008010000}"/>
    <cellStyle name="Notiz 2 2 2 3" xfId="227" xr:uid="{00000000-0005-0000-0000-000009010000}"/>
    <cellStyle name="Notiz 2 2 2 3 2" xfId="228" xr:uid="{00000000-0005-0000-0000-00000A010000}"/>
    <cellStyle name="Notiz 2 2 2 4" xfId="229" xr:uid="{00000000-0005-0000-0000-00000B010000}"/>
    <cellStyle name="Notiz 2 2 3" xfId="230" xr:uid="{00000000-0005-0000-0000-00000C010000}"/>
    <cellStyle name="Notiz 2 2 3 2" xfId="231" xr:uid="{00000000-0005-0000-0000-00000D010000}"/>
    <cellStyle name="Notiz 2 2 4" xfId="232" xr:uid="{00000000-0005-0000-0000-00000E010000}"/>
    <cellStyle name="Notiz 2 2 4 2" xfId="233" xr:uid="{00000000-0005-0000-0000-00000F010000}"/>
    <cellStyle name="Notiz 2 2 5" xfId="234" xr:uid="{00000000-0005-0000-0000-000010010000}"/>
    <cellStyle name="Notiz 2 2 5 2" xfId="484" xr:uid="{00000000-0005-0000-0000-000011010000}"/>
    <cellStyle name="Notiz 2 2 6" xfId="235" xr:uid="{00000000-0005-0000-0000-000012010000}"/>
    <cellStyle name="Notiz 2 3" xfId="236" xr:uid="{00000000-0005-0000-0000-000013010000}"/>
    <cellStyle name="Notiz 2 3 2" xfId="237" xr:uid="{00000000-0005-0000-0000-000014010000}"/>
    <cellStyle name="Notiz 2 3 2 2" xfId="238" xr:uid="{00000000-0005-0000-0000-000015010000}"/>
    <cellStyle name="Notiz 2 3 3" xfId="239" xr:uid="{00000000-0005-0000-0000-000016010000}"/>
    <cellStyle name="Notiz 2 3 3 2" xfId="240" xr:uid="{00000000-0005-0000-0000-000017010000}"/>
    <cellStyle name="Notiz 2 3 4" xfId="241" xr:uid="{00000000-0005-0000-0000-000018010000}"/>
    <cellStyle name="Notiz 2 4" xfId="242" xr:uid="{00000000-0005-0000-0000-000019010000}"/>
    <cellStyle name="Notiz 2 4 2" xfId="243" xr:uid="{00000000-0005-0000-0000-00001A010000}"/>
    <cellStyle name="Notiz 2 5" xfId="244" xr:uid="{00000000-0005-0000-0000-00001B010000}"/>
    <cellStyle name="Notiz 2 5 2" xfId="245" xr:uid="{00000000-0005-0000-0000-00001C010000}"/>
    <cellStyle name="Notiz 2 6" xfId="246" xr:uid="{00000000-0005-0000-0000-00001D010000}"/>
    <cellStyle name="Notiz 3" xfId="247" xr:uid="{00000000-0005-0000-0000-00001E010000}"/>
    <cellStyle name="Notiz 3 2" xfId="248" xr:uid="{00000000-0005-0000-0000-00001F010000}"/>
    <cellStyle name="Notiz 3 2 2" xfId="249" xr:uid="{00000000-0005-0000-0000-000020010000}"/>
    <cellStyle name="Notiz 3 2 2 2" xfId="250" xr:uid="{00000000-0005-0000-0000-000021010000}"/>
    <cellStyle name="Notiz 3 2 3" xfId="251" xr:uid="{00000000-0005-0000-0000-000022010000}"/>
    <cellStyle name="Notiz 3 2 3 2" xfId="252" xr:uid="{00000000-0005-0000-0000-000023010000}"/>
    <cellStyle name="Notiz 3 2 4" xfId="253" xr:uid="{00000000-0005-0000-0000-000024010000}"/>
    <cellStyle name="Notiz 3 3" xfId="254" xr:uid="{00000000-0005-0000-0000-000025010000}"/>
    <cellStyle name="Notiz 3 3 2" xfId="255" xr:uid="{00000000-0005-0000-0000-000026010000}"/>
    <cellStyle name="Notiz 3 4" xfId="256" xr:uid="{00000000-0005-0000-0000-000027010000}"/>
    <cellStyle name="Notiz 3 4 2" xfId="257" xr:uid="{00000000-0005-0000-0000-000028010000}"/>
    <cellStyle name="Notiz 3 5" xfId="258" xr:uid="{00000000-0005-0000-0000-000029010000}"/>
    <cellStyle name="Notiz 4" xfId="259" xr:uid="{00000000-0005-0000-0000-00002A010000}"/>
    <cellStyle name="Notiz 4 2" xfId="260" xr:uid="{00000000-0005-0000-0000-00002B010000}"/>
    <cellStyle name="Notiz 4 2 2" xfId="261" xr:uid="{00000000-0005-0000-0000-00002C010000}"/>
    <cellStyle name="Notiz 4 3" xfId="262" xr:uid="{00000000-0005-0000-0000-00002D010000}"/>
    <cellStyle name="Notiz 4 3 2" xfId="263" xr:uid="{00000000-0005-0000-0000-00002E010000}"/>
    <cellStyle name="Notiz 4 4" xfId="264" xr:uid="{00000000-0005-0000-0000-00002F010000}"/>
    <cellStyle name="Notiz 5" xfId="265" xr:uid="{00000000-0005-0000-0000-000030010000}"/>
    <cellStyle name="Notiz 5 2" xfId="266" xr:uid="{00000000-0005-0000-0000-000031010000}"/>
    <cellStyle name="Notiz 5 2 2" xfId="267" xr:uid="{00000000-0005-0000-0000-000032010000}"/>
    <cellStyle name="Notiz 5 3" xfId="268" xr:uid="{00000000-0005-0000-0000-000033010000}"/>
    <cellStyle name="Notiz 5 3 2" xfId="269" xr:uid="{00000000-0005-0000-0000-000034010000}"/>
    <cellStyle name="Notiz 5 4" xfId="270" xr:uid="{00000000-0005-0000-0000-000035010000}"/>
    <cellStyle name="Notiz 6" xfId="271" xr:uid="{00000000-0005-0000-0000-000036010000}"/>
    <cellStyle name="Notiz 6 2" xfId="272" xr:uid="{00000000-0005-0000-0000-000037010000}"/>
    <cellStyle name="Notiz 7" xfId="273" xr:uid="{00000000-0005-0000-0000-000038010000}"/>
    <cellStyle name="Notiz 7 2" xfId="274" xr:uid="{00000000-0005-0000-0000-000039010000}"/>
    <cellStyle name="Notiz 8" xfId="275" xr:uid="{00000000-0005-0000-0000-00003A010000}"/>
    <cellStyle name="Notiz 8 2" xfId="485" xr:uid="{00000000-0005-0000-0000-00003B010000}"/>
    <cellStyle name="Notiz 9" xfId="276" xr:uid="{00000000-0005-0000-0000-00003C010000}"/>
    <cellStyle name="Output 2" xfId="277" xr:uid="{00000000-0005-0000-0000-00003D010000}"/>
    <cellStyle name="Output 2 2" xfId="278" xr:uid="{00000000-0005-0000-0000-00003E010000}"/>
    <cellStyle name="Prozent 10" xfId="279" xr:uid="{00000000-0005-0000-0000-00003F010000}"/>
    <cellStyle name="Prozent 10 2" xfId="486" xr:uid="{00000000-0005-0000-0000-000040010000}"/>
    <cellStyle name="Prozent 11" xfId="280" xr:uid="{00000000-0005-0000-0000-000041010000}"/>
    <cellStyle name="Prozent 11 2" xfId="487" xr:uid="{00000000-0005-0000-0000-000042010000}"/>
    <cellStyle name="Prozent 12" xfId="281" xr:uid="{00000000-0005-0000-0000-000043010000}"/>
    <cellStyle name="Prozent 2" xfId="282" xr:uid="{00000000-0005-0000-0000-000044010000}"/>
    <cellStyle name="Prozent 3" xfId="283" xr:uid="{00000000-0005-0000-0000-000045010000}"/>
    <cellStyle name="Prozent 3 2" xfId="284" xr:uid="{00000000-0005-0000-0000-000046010000}"/>
    <cellStyle name="Prozent 3 2 2" xfId="285" xr:uid="{00000000-0005-0000-0000-000047010000}"/>
    <cellStyle name="Prozent 3 2 2 2" xfId="286" xr:uid="{00000000-0005-0000-0000-000048010000}"/>
    <cellStyle name="Prozent 3 2 2 2 2" xfId="287" xr:uid="{00000000-0005-0000-0000-000049010000}"/>
    <cellStyle name="Prozent 3 2 2 3" xfId="288" xr:uid="{00000000-0005-0000-0000-00004A010000}"/>
    <cellStyle name="Prozent 3 2 2 3 2" xfId="289" xr:uid="{00000000-0005-0000-0000-00004B010000}"/>
    <cellStyle name="Prozent 3 2 2 4" xfId="290" xr:uid="{00000000-0005-0000-0000-00004C010000}"/>
    <cellStyle name="Prozent 3 2 3" xfId="291" xr:uid="{00000000-0005-0000-0000-00004D010000}"/>
    <cellStyle name="Prozent 3 2 3 2" xfId="292" xr:uid="{00000000-0005-0000-0000-00004E010000}"/>
    <cellStyle name="Prozent 3 2 4" xfId="293" xr:uid="{00000000-0005-0000-0000-00004F010000}"/>
    <cellStyle name="Prozent 3 2 4 2" xfId="294" xr:uid="{00000000-0005-0000-0000-000050010000}"/>
    <cellStyle name="Prozent 3 2 5" xfId="295" xr:uid="{00000000-0005-0000-0000-000051010000}"/>
    <cellStyle name="Prozent 3 2 6" xfId="296" xr:uid="{00000000-0005-0000-0000-000052010000}"/>
    <cellStyle name="Prozent 3 3" xfId="297" xr:uid="{00000000-0005-0000-0000-000053010000}"/>
    <cellStyle name="Prozent 3 3 2" xfId="298" xr:uid="{00000000-0005-0000-0000-000054010000}"/>
    <cellStyle name="Prozent 3 3 2 2" xfId="299" xr:uid="{00000000-0005-0000-0000-000055010000}"/>
    <cellStyle name="Prozent 3 3 3" xfId="300" xr:uid="{00000000-0005-0000-0000-000056010000}"/>
    <cellStyle name="Prozent 3 3 3 2" xfId="301" xr:uid="{00000000-0005-0000-0000-000057010000}"/>
    <cellStyle name="Prozent 3 3 4" xfId="302" xr:uid="{00000000-0005-0000-0000-000058010000}"/>
    <cellStyle name="Prozent 3 4" xfId="303" xr:uid="{00000000-0005-0000-0000-000059010000}"/>
    <cellStyle name="Prozent 3 4 2" xfId="304" xr:uid="{00000000-0005-0000-0000-00005A010000}"/>
    <cellStyle name="Prozent 3 5" xfId="305" xr:uid="{00000000-0005-0000-0000-00005B010000}"/>
    <cellStyle name="Prozent 3 5 2" xfId="306" xr:uid="{00000000-0005-0000-0000-00005C010000}"/>
    <cellStyle name="Prozent 3 6" xfId="307" xr:uid="{00000000-0005-0000-0000-00005D010000}"/>
    <cellStyle name="Prozent 4" xfId="308" xr:uid="{00000000-0005-0000-0000-00005E010000}"/>
    <cellStyle name="Prozent 4 2" xfId="309" xr:uid="{00000000-0005-0000-0000-00005F010000}"/>
    <cellStyle name="Prozent 4 2 2" xfId="310" xr:uid="{00000000-0005-0000-0000-000060010000}"/>
    <cellStyle name="Prozent 4 2 2 2" xfId="311" xr:uid="{00000000-0005-0000-0000-000061010000}"/>
    <cellStyle name="Prozent 4 2 2 2 2" xfId="312" xr:uid="{00000000-0005-0000-0000-000062010000}"/>
    <cellStyle name="Prozent 4 2 2 3" xfId="313" xr:uid="{00000000-0005-0000-0000-000063010000}"/>
    <cellStyle name="Prozent 4 2 2 3 2" xfId="314" xr:uid="{00000000-0005-0000-0000-000064010000}"/>
    <cellStyle name="Prozent 4 2 2 4" xfId="315" xr:uid="{00000000-0005-0000-0000-000065010000}"/>
    <cellStyle name="Prozent 4 2 3" xfId="316" xr:uid="{00000000-0005-0000-0000-000066010000}"/>
    <cellStyle name="Prozent 4 2 3 2" xfId="317" xr:uid="{00000000-0005-0000-0000-000067010000}"/>
    <cellStyle name="Prozent 4 2 4" xfId="318" xr:uid="{00000000-0005-0000-0000-000068010000}"/>
    <cellStyle name="Prozent 4 2 4 2" xfId="319" xr:uid="{00000000-0005-0000-0000-000069010000}"/>
    <cellStyle name="Prozent 4 2 5" xfId="320" xr:uid="{00000000-0005-0000-0000-00006A010000}"/>
    <cellStyle name="Prozent 4 3" xfId="321" xr:uid="{00000000-0005-0000-0000-00006B010000}"/>
    <cellStyle name="Prozent 4 3 2" xfId="322" xr:uid="{00000000-0005-0000-0000-00006C010000}"/>
    <cellStyle name="Prozent 4 3 2 2" xfId="323" xr:uid="{00000000-0005-0000-0000-00006D010000}"/>
    <cellStyle name="Prozent 4 3 2 2 2" xfId="324" xr:uid="{00000000-0005-0000-0000-00006E010000}"/>
    <cellStyle name="Prozent 4 3 2 3" xfId="325" xr:uid="{00000000-0005-0000-0000-00006F010000}"/>
    <cellStyle name="Prozent 4 3 3" xfId="326" xr:uid="{00000000-0005-0000-0000-000070010000}"/>
    <cellStyle name="Prozent 4 3 3 2" xfId="327" xr:uid="{00000000-0005-0000-0000-000071010000}"/>
    <cellStyle name="Prozent 4 3 4" xfId="328" xr:uid="{00000000-0005-0000-0000-000072010000}"/>
    <cellStyle name="Prozent 4 3 4 2" xfId="488" xr:uid="{00000000-0005-0000-0000-000073010000}"/>
    <cellStyle name="Prozent 4 3 5" xfId="329" xr:uid="{00000000-0005-0000-0000-000074010000}"/>
    <cellStyle name="Prozent 4 4" xfId="330" xr:uid="{00000000-0005-0000-0000-000075010000}"/>
    <cellStyle name="Prozent 4 4 2" xfId="331" xr:uid="{00000000-0005-0000-0000-000076010000}"/>
    <cellStyle name="Prozent 4 5" xfId="332" xr:uid="{00000000-0005-0000-0000-000077010000}"/>
    <cellStyle name="Prozent 4 5 2" xfId="333" xr:uid="{00000000-0005-0000-0000-000078010000}"/>
    <cellStyle name="Prozent 4 6" xfId="334" xr:uid="{00000000-0005-0000-0000-000079010000}"/>
    <cellStyle name="Prozent 5" xfId="335" xr:uid="{00000000-0005-0000-0000-00007A010000}"/>
    <cellStyle name="Prozent 5 2" xfId="336" xr:uid="{00000000-0005-0000-0000-00007B010000}"/>
    <cellStyle name="Prozent 5 2 2" xfId="337" xr:uid="{00000000-0005-0000-0000-00007C010000}"/>
    <cellStyle name="Prozent 5 2 2 2" xfId="338" xr:uid="{00000000-0005-0000-0000-00007D010000}"/>
    <cellStyle name="Prozent 5 2 3" xfId="339" xr:uid="{00000000-0005-0000-0000-00007E010000}"/>
    <cellStyle name="Prozent 5 2 3 2" xfId="340" xr:uid="{00000000-0005-0000-0000-00007F010000}"/>
    <cellStyle name="Prozent 5 2 4" xfId="341" xr:uid="{00000000-0005-0000-0000-000080010000}"/>
    <cellStyle name="Prozent 5 3" xfId="342" xr:uid="{00000000-0005-0000-0000-000081010000}"/>
    <cellStyle name="Prozent 5 3 2" xfId="343" xr:uid="{00000000-0005-0000-0000-000082010000}"/>
    <cellStyle name="Prozent 5 4" xfId="344" xr:uid="{00000000-0005-0000-0000-000083010000}"/>
    <cellStyle name="Prozent 5 4 2" xfId="345" xr:uid="{00000000-0005-0000-0000-000084010000}"/>
    <cellStyle name="Prozent 5 5" xfId="346" xr:uid="{00000000-0005-0000-0000-000085010000}"/>
    <cellStyle name="Prozent 5 5 2" xfId="489" xr:uid="{00000000-0005-0000-0000-000086010000}"/>
    <cellStyle name="Prozent 5 6" xfId="347" xr:uid="{00000000-0005-0000-0000-000087010000}"/>
    <cellStyle name="Prozent 6" xfId="348" xr:uid="{00000000-0005-0000-0000-000088010000}"/>
    <cellStyle name="Prozent 6 2" xfId="349" xr:uid="{00000000-0005-0000-0000-000089010000}"/>
    <cellStyle name="Prozent 6 2 2" xfId="350" xr:uid="{00000000-0005-0000-0000-00008A010000}"/>
    <cellStyle name="Prozent 6 3" xfId="351" xr:uid="{00000000-0005-0000-0000-00008B010000}"/>
    <cellStyle name="Prozent 6 3 2" xfId="352" xr:uid="{00000000-0005-0000-0000-00008C010000}"/>
    <cellStyle name="Prozent 6 4" xfId="353" xr:uid="{00000000-0005-0000-0000-00008D010000}"/>
    <cellStyle name="Prozent 7" xfId="354" xr:uid="{00000000-0005-0000-0000-00008E010000}"/>
    <cellStyle name="Prozent 7 2" xfId="355" xr:uid="{00000000-0005-0000-0000-00008F010000}"/>
    <cellStyle name="Prozent 7 2 2" xfId="356" xr:uid="{00000000-0005-0000-0000-000090010000}"/>
    <cellStyle name="Prozent 7 3" xfId="357" xr:uid="{00000000-0005-0000-0000-000091010000}"/>
    <cellStyle name="Prozent 7 3 2" xfId="358" xr:uid="{00000000-0005-0000-0000-000092010000}"/>
    <cellStyle name="Prozent 7 4" xfId="359" xr:uid="{00000000-0005-0000-0000-000093010000}"/>
    <cellStyle name="Prozent 8" xfId="360" xr:uid="{00000000-0005-0000-0000-000094010000}"/>
    <cellStyle name="Prozent 8 2" xfId="361" xr:uid="{00000000-0005-0000-0000-000095010000}"/>
    <cellStyle name="Prozent 8 2 2" xfId="362" xr:uid="{00000000-0005-0000-0000-000096010000}"/>
    <cellStyle name="Prozent 8 3" xfId="363" xr:uid="{00000000-0005-0000-0000-000097010000}"/>
    <cellStyle name="Prozent 8 4" xfId="364" xr:uid="{00000000-0005-0000-0000-000098010000}"/>
    <cellStyle name="Prozent 9" xfId="365" xr:uid="{00000000-0005-0000-0000-000099010000}"/>
    <cellStyle name="Prozent 9 2" xfId="366" xr:uid="{00000000-0005-0000-0000-00009A010000}"/>
    <cellStyle name="Schlecht 2" xfId="367" xr:uid="{00000000-0005-0000-0000-00009B010000}"/>
    <cellStyle name="Schlecht 3" xfId="368" xr:uid="{00000000-0005-0000-0000-00009C010000}"/>
    <cellStyle name="Standard 2" xfId="369" xr:uid="{00000000-0005-0000-0000-00009E010000}"/>
    <cellStyle name="Standard 2 2" xfId="370" xr:uid="{00000000-0005-0000-0000-00009F010000}"/>
    <cellStyle name="Standard 2 2 2" xfId="371" xr:uid="{00000000-0005-0000-0000-0000A0010000}"/>
    <cellStyle name="Standard 2 2 2 2" xfId="491" xr:uid="{00000000-0005-0000-0000-0000A1010000}"/>
    <cellStyle name="Standard 2 2 2 2 2" xfId="570" xr:uid="{31FB1E23-3B1A-41AF-98B2-119FE8D9FE3F}"/>
    <cellStyle name="Standard 2 2 2 2 3" xfId="643" xr:uid="{C7C5983F-CD47-4253-9538-EB97FBF94F5C}"/>
    <cellStyle name="Standard 2 2 2 3" xfId="525" xr:uid="{ECBA2517-4C81-473F-AB71-EC0E700C9598}"/>
    <cellStyle name="Standard 2 2 2 4" xfId="598" xr:uid="{BE108954-94ED-4350-8CE9-63AA8AFD8E33}"/>
    <cellStyle name="Standard 2 2 3" xfId="372" xr:uid="{00000000-0005-0000-0000-0000A2010000}"/>
    <cellStyle name="Standard 2 2 4" xfId="490" xr:uid="{00000000-0005-0000-0000-0000A3010000}"/>
    <cellStyle name="Standard 2 2 4 2" xfId="569" xr:uid="{3A528174-2407-4F9C-83DD-F1C7AE270278}"/>
    <cellStyle name="Standard 2 2 4 3" xfId="642" xr:uid="{F163A9BB-6A2B-4DC8-9E52-1DDCF49E3B9E}"/>
    <cellStyle name="Standard 2 2 5" xfId="524" xr:uid="{79A53912-9C01-4F7B-8FEF-AF4D84948976}"/>
    <cellStyle name="Standard 2 2 6" xfId="597" xr:uid="{DED41D5C-05A8-41C7-A34D-729C32EA473F}"/>
    <cellStyle name="Standard 2 3" xfId="373" xr:uid="{00000000-0005-0000-0000-0000A4010000}"/>
    <cellStyle name="Standard 2 4" xfId="374" xr:uid="{00000000-0005-0000-0000-0000A5010000}"/>
    <cellStyle name="Standard 2 4 2" xfId="492" xr:uid="{00000000-0005-0000-0000-0000A6010000}"/>
    <cellStyle name="Standard 2 4 2 2" xfId="571" xr:uid="{BA94DDE4-D8CD-4010-B458-919836509B32}"/>
    <cellStyle name="Standard 2 4 2 3" xfId="644" xr:uid="{68BF4304-E85B-42D2-9C6C-89FC5DE284FC}"/>
    <cellStyle name="Standard 2 4 3" xfId="526" xr:uid="{AB29449E-8BDB-4A94-855F-08535AB26810}"/>
    <cellStyle name="Standard 2 4 4" xfId="599" xr:uid="{BA4A54D4-B5FF-4C24-A4D8-B1DAE1EB26A6}"/>
    <cellStyle name="Standard 2 5" xfId="375" xr:uid="{00000000-0005-0000-0000-0000A7010000}"/>
    <cellStyle name="Standard 2 5 2" xfId="493" xr:uid="{00000000-0005-0000-0000-0000A8010000}"/>
    <cellStyle name="Standard 2 5 2 2" xfId="572" xr:uid="{A1826015-25DA-442D-89DA-C2CE1EA96E1F}"/>
    <cellStyle name="Standard 2 5 2 3" xfId="645" xr:uid="{D220ADC4-8693-4BB0-9F49-DCBD863950D2}"/>
    <cellStyle name="Standard 2 5 3" xfId="527" xr:uid="{1F9D1161-8849-4696-9E31-A2856B12E7DF}"/>
    <cellStyle name="Standard 2 5 4" xfId="600" xr:uid="{CDA1E51C-9030-40A6-AF4E-3FFF67B23A93}"/>
    <cellStyle name="Standard 2 6" xfId="376" xr:uid="{00000000-0005-0000-0000-0000A9010000}"/>
    <cellStyle name="Standard 3" xfId="377" xr:uid="{00000000-0005-0000-0000-0000AA010000}"/>
    <cellStyle name="Standard 3 2" xfId="378" xr:uid="{00000000-0005-0000-0000-0000AB010000}"/>
    <cellStyle name="Standard 3 2 2" xfId="379" xr:uid="{00000000-0005-0000-0000-0000AC010000}"/>
    <cellStyle name="Standard 3 2 2 2" xfId="380" xr:uid="{00000000-0005-0000-0000-0000AD010000}"/>
    <cellStyle name="Standard 3 2 2 2 2" xfId="381" xr:uid="{00000000-0005-0000-0000-0000AE010000}"/>
    <cellStyle name="Standard 3 2 2 3" xfId="382" xr:uid="{00000000-0005-0000-0000-0000AF010000}"/>
    <cellStyle name="Standard 3 2 2 3 2" xfId="383" xr:uid="{00000000-0005-0000-0000-0000B0010000}"/>
    <cellStyle name="Standard 3 2 2 4" xfId="384" xr:uid="{00000000-0005-0000-0000-0000B1010000}"/>
    <cellStyle name="Standard 3 2 3" xfId="385" xr:uid="{00000000-0005-0000-0000-0000B2010000}"/>
    <cellStyle name="Standard 3 2 3 2" xfId="386" xr:uid="{00000000-0005-0000-0000-0000B3010000}"/>
    <cellStyle name="Standard 3 2 4" xfId="387" xr:uid="{00000000-0005-0000-0000-0000B4010000}"/>
    <cellStyle name="Standard 3 2 4 2" xfId="388" xr:uid="{00000000-0005-0000-0000-0000B5010000}"/>
    <cellStyle name="Standard 3 2 5" xfId="389" xr:uid="{00000000-0005-0000-0000-0000B6010000}"/>
    <cellStyle name="Standard 3 2 6" xfId="390" xr:uid="{00000000-0005-0000-0000-0000B7010000}"/>
    <cellStyle name="Standard 3 2 7" xfId="391" xr:uid="{00000000-0005-0000-0000-0000B8010000}"/>
    <cellStyle name="Standard 3 3" xfId="392" xr:uid="{00000000-0005-0000-0000-0000B9010000}"/>
    <cellStyle name="Standard 3 3 2" xfId="393" xr:uid="{00000000-0005-0000-0000-0000BA010000}"/>
    <cellStyle name="Standard 3 3 2 2" xfId="394" xr:uid="{00000000-0005-0000-0000-0000BB010000}"/>
    <cellStyle name="Standard 3 3 3" xfId="395" xr:uid="{00000000-0005-0000-0000-0000BC010000}"/>
    <cellStyle name="Standard 3 3 3 2" xfId="396" xr:uid="{00000000-0005-0000-0000-0000BD010000}"/>
    <cellStyle name="Standard 3 3 4" xfId="397" xr:uid="{00000000-0005-0000-0000-0000BE010000}"/>
    <cellStyle name="Standard 3 4" xfId="398" xr:uid="{00000000-0005-0000-0000-0000BF010000}"/>
    <cellStyle name="Standard 3 4 2" xfId="399" xr:uid="{00000000-0005-0000-0000-0000C0010000}"/>
    <cellStyle name="Standard 3 5" xfId="400" xr:uid="{00000000-0005-0000-0000-0000C1010000}"/>
    <cellStyle name="Standard 3 5 2" xfId="401" xr:uid="{00000000-0005-0000-0000-0000C2010000}"/>
    <cellStyle name="Standard 3 6" xfId="402" xr:uid="{00000000-0005-0000-0000-0000C3010000}"/>
    <cellStyle name="Standard 3 7" xfId="403" xr:uid="{00000000-0005-0000-0000-0000C4010000}"/>
    <cellStyle name="Standard 4" xfId="404" xr:uid="{00000000-0005-0000-0000-0000C5010000}"/>
    <cellStyle name="Standard 4 2" xfId="494" xr:uid="{00000000-0005-0000-0000-0000C6010000}"/>
    <cellStyle name="Standard 4 2 2" xfId="573" xr:uid="{F1CBF4ED-DCA4-403A-8674-6AE866D9C8FC}"/>
    <cellStyle name="Standard 4 2 3" xfId="646" xr:uid="{45850346-0EE5-4611-A174-EF14EEB0C055}"/>
    <cellStyle name="Standard 4 3" xfId="528" xr:uid="{1167F827-1E40-41A8-9D55-78DB410146A9}"/>
    <cellStyle name="Standard 4 4" xfId="601" xr:uid="{7D6E6139-C94E-4FEB-88D5-ABAF486F0143}"/>
    <cellStyle name="Standard 5" xfId="405" xr:uid="{00000000-0005-0000-0000-0000C7010000}"/>
    <cellStyle name="Standard 6" xfId="459" xr:uid="{00000000-0005-0000-0000-0000C8010000}"/>
    <cellStyle name="Standard 7" xfId="458" xr:uid="{00000000-0005-0000-0000-0000C9010000}"/>
    <cellStyle name="Standard 7 2" xfId="545" xr:uid="{937E0D23-F9E9-40CC-857B-CC34A01F0285}"/>
    <cellStyle name="Standard 7 3" xfId="618" xr:uid="{DDF347D5-F0BD-4A05-AD23-489F75E518B8}"/>
    <cellStyle name="Title" xfId="442" hidden="1" xr:uid="{00000000-0005-0000-0000-0000CA010000}"/>
    <cellStyle name="Title" xfId="529" hidden="1" xr:uid="{0F65DA3B-A8AF-4E49-A888-F953CF832826}"/>
    <cellStyle name="Title" xfId="602" hidden="1" xr:uid="{C6D9D8F8-57EE-4100-94A2-34594BFD71F5}"/>
    <cellStyle name="Title" xfId="647" hidden="1" xr:uid="{1C95E133-1BE8-4EAF-B3F2-7846E36BF885}"/>
    <cellStyle name="Total 2" xfId="406" xr:uid="{00000000-0005-0000-0000-0000CB010000}"/>
    <cellStyle name="Total 2 2" xfId="407" xr:uid="{00000000-0005-0000-0000-0000CC010000}"/>
    <cellStyle name="Überschrift 1 2" xfId="408" xr:uid="{00000000-0005-0000-0000-0000CD010000}"/>
    <cellStyle name="Überschrift 1 2 2" xfId="409" xr:uid="{00000000-0005-0000-0000-0000CE010000}"/>
    <cellStyle name="Überschrift 1 3" xfId="410" xr:uid="{00000000-0005-0000-0000-0000CF010000}"/>
    <cellStyle name="Überschrift 1 3 2" xfId="495" xr:uid="{00000000-0005-0000-0000-0000D0010000}"/>
    <cellStyle name="Überschrift 1 4" xfId="411" xr:uid="{00000000-0005-0000-0000-0000D1010000}"/>
    <cellStyle name="Überschrift 2 2" xfId="412" xr:uid="{00000000-0005-0000-0000-0000D2010000}"/>
    <cellStyle name="Überschrift 2 2 2" xfId="413" xr:uid="{00000000-0005-0000-0000-0000D3010000}"/>
    <cellStyle name="Überschrift 2 3" xfId="414" xr:uid="{00000000-0005-0000-0000-0000D4010000}"/>
    <cellStyle name="Überschrift 2 3 2" xfId="496" xr:uid="{00000000-0005-0000-0000-0000D5010000}"/>
    <cellStyle name="Überschrift 2 4" xfId="415" xr:uid="{00000000-0005-0000-0000-0000D6010000}"/>
    <cellStyle name="Überschrift 3 2" xfId="416" xr:uid="{00000000-0005-0000-0000-0000D7010000}"/>
    <cellStyle name="Überschrift 3 2 2" xfId="417" xr:uid="{00000000-0005-0000-0000-0000D8010000}"/>
    <cellStyle name="Überschrift 3 3" xfId="418" xr:uid="{00000000-0005-0000-0000-0000D9010000}"/>
    <cellStyle name="Überschrift 3 3 2" xfId="497" xr:uid="{00000000-0005-0000-0000-0000DA010000}"/>
    <cellStyle name="Überschrift 3 4" xfId="419" xr:uid="{00000000-0005-0000-0000-0000DB010000}"/>
    <cellStyle name="Überschrift 4 2" xfId="420" xr:uid="{00000000-0005-0000-0000-0000DC010000}"/>
    <cellStyle name="Überschrift 4 2 2" xfId="421" xr:uid="{00000000-0005-0000-0000-0000DD010000}"/>
    <cellStyle name="Überschrift 4 3" xfId="422" xr:uid="{00000000-0005-0000-0000-0000DE010000}"/>
    <cellStyle name="Überschrift 4 3 2" xfId="498" xr:uid="{00000000-0005-0000-0000-0000DF010000}"/>
    <cellStyle name="Überschrift 4 4" xfId="423" xr:uid="{00000000-0005-0000-0000-0000E0010000}"/>
    <cellStyle name="Überschrift 5" xfId="424" xr:uid="{00000000-0005-0000-0000-0000E1010000}"/>
    <cellStyle name="Überschrift 5 2" xfId="425" xr:uid="{00000000-0005-0000-0000-0000E2010000}"/>
    <cellStyle name="Überschrift 6" xfId="426" xr:uid="{00000000-0005-0000-0000-0000E3010000}"/>
    <cellStyle name="Überschrift 6 2" xfId="499" xr:uid="{00000000-0005-0000-0000-0000E4010000}"/>
    <cellStyle name="Überschrift 7" xfId="427" xr:uid="{00000000-0005-0000-0000-0000E5010000}"/>
    <cellStyle name="Verknüpfte Zelle 2" xfId="428" xr:uid="{00000000-0005-0000-0000-0000E6010000}"/>
    <cellStyle name="Verknüpfte Zelle 3" xfId="429" xr:uid="{00000000-0005-0000-0000-0000E7010000}"/>
    <cellStyle name="Warnender Text 2" xfId="430" xr:uid="{00000000-0005-0000-0000-0000E8010000}"/>
    <cellStyle name="Warnender Text 2 2" xfId="431" xr:uid="{00000000-0005-0000-0000-0000E9010000}"/>
    <cellStyle name="Warnender Text 2 2 2" xfId="432" xr:uid="{00000000-0005-0000-0000-0000EA010000}"/>
    <cellStyle name="Warnender Text 2 3" xfId="433" xr:uid="{00000000-0005-0000-0000-0000EB010000}"/>
    <cellStyle name="Warnender Text 2 4" xfId="434" xr:uid="{00000000-0005-0000-0000-0000EC010000}"/>
    <cellStyle name="Warnender Text 3" xfId="435" xr:uid="{00000000-0005-0000-0000-0000ED010000}"/>
    <cellStyle name="Warnender Text 3 2" xfId="436" xr:uid="{00000000-0005-0000-0000-0000EE010000}"/>
    <cellStyle name="Warnender Text 4" xfId="437" xr:uid="{00000000-0005-0000-0000-0000EF010000}"/>
    <cellStyle name="Warnender Text 4 2" xfId="438" xr:uid="{00000000-0005-0000-0000-0000F0010000}"/>
    <cellStyle name="Warnender Text 5" xfId="439" xr:uid="{00000000-0005-0000-0000-0000F1010000}"/>
    <cellStyle name="Warnender Text 5 2" xfId="500" xr:uid="{00000000-0005-0000-0000-0000F2010000}"/>
    <cellStyle name="Zelle überprüfen 2" xfId="440" xr:uid="{00000000-0005-0000-0000-0000F3010000}"/>
    <cellStyle name="Zelle überprüfen 3" xfId="441" xr:uid="{00000000-0005-0000-0000-0000F4010000}"/>
  </cellStyles>
  <dxfs count="32">
    <dxf>
      <fill>
        <patternFill>
          <bgColor indexed="45"/>
        </patternFill>
      </fill>
    </dxf>
    <dxf>
      <border>
        <left style="thin">
          <color auto="1"/>
        </left>
        <right style="thin">
          <color auto="1"/>
        </right>
        <bottom style="thin">
          <color auto="1"/>
        </bottom>
        <vertical/>
        <horizontal/>
      </border>
    </dxf>
    <dxf>
      <fill>
        <patternFill>
          <bgColor theme="0" tint="-0.14996795556505021"/>
        </patternFill>
      </fill>
    </dxf>
    <dxf>
      <font>
        <color theme="0"/>
      </font>
    </dxf>
    <dxf>
      <font>
        <strike val="0"/>
        <color rgb="FFFF0000"/>
      </font>
      <border>
        <left style="thin">
          <color auto="1"/>
        </left>
        <right style="thin">
          <color auto="1"/>
        </right>
        <top style="thin">
          <color auto="1"/>
        </top>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3B3B"/>
        </patternFill>
      </fill>
    </dxf>
    <dxf>
      <fill>
        <patternFill>
          <bgColor rgb="FF00CC5C"/>
        </patternFill>
      </fill>
    </dxf>
    <dxf>
      <fill>
        <patternFill>
          <bgColor rgb="FFFF3B3B"/>
        </patternFill>
      </fill>
    </dxf>
    <dxf>
      <fill>
        <patternFill>
          <bgColor rgb="FF00CC5C"/>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7C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5C"/>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84723</xdr:colOff>
      <xdr:row>17</xdr:row>
      <xdr:rowOff>0</xdr:rowOff>
    </xdr:from>
    <xdr:to>
      <xdr:col>5</xdr:col>
      <xdr:colOff>2579</xdr:colOff>
      <xdr:row>17</xdr:row>
      <xdr:rowOff>76200</xdr:rowOff>
    </xdr:to>
    <xdr:pic>
      <xdr:nvPicPr>
        <xdr:cNvPr id="5" name="Grafik 2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2815" y="2787316"/>
          <a:ext cx="94749"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19</xdr:row>
      <xdr:rowOff>4512</xdr:rowOff>
    </xdr:from>
    <xdr:to>
      <xdr:col>5</xdr:col>
      <xdr:colOff>0</xdr:colOff>
      <xdr:row>19</xdr:row>
      <xdr:rowOff>83887</xdr:rowOff>
    </xdr:to>
    <xdr:pic>
      <xdr:nvPicPr>
        <xdr:cNvPr id="6" name="Grafik 2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817" y="3057525"/>
          <a:ext cx="94749"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31</xdr:row>
      <xdr:rowOff>9525</xdr:rowOff>
    </xdr:from>
    <xdr:to>
      <xdr:col>13</xdr:col>
      <xdr:colOff>0</xdr:colOff>
      <xdr:row>31</xdr:row>
      <xdr:rowOff>82550</xdr:rowOff>
    </xdr:to>
    <xdr:pic>
      <xdr:nvPicPr>
        <xdr:cNvPr id="8" name="Grafik 26">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5991225"/>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33</xdr:row>
      <xdr:rowOff>9525</xdr:rowOff>
    </xdr:from>
    <xdr:to>
      <xdr:col>13</xdr:col>
      <xdr:colOff>0</xdr:colOff>
      <xdr:row>33</xdr:row>
      <xdr:rowOff>82550</xdr:rowOff>
    </xdr:to>
    <xdr:pic>
      <xdr:nvPicPr>
        <xdr:cNvPr id="7" name="Grafik 2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657225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34</xdr:row>
      <xdr:rowOff>9525</xdr:rowOff>
    </xdr:from>
    <xdr:to>
      <xdr:col>13</xdr:col>
      <xdr:colOff>0</xdr:colOff>
      <xdr:row>34</xdr:row>
      <xdr:rowOff>82550</xdr:rowOff>
    </xdr:to>
    <xdr:pic>
      <xdr:nvPicPr>
        <xdr:cNvPr id="9" name="Grafik 26">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685800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35</xdr:row>
      <xdr:rowOff>9525</xdr:rowOff>
    </xdr:from>
    <xdr:to>
      <xdr:col>13</xdr:col>
      <xdr:colOff>0</xdr:colOff>
      <xdr:row>35</xdr:row>
      <xdr:rowOff>82550</xdr:rowOff>
    </xdr:to>
    <xdr:pic>
      <xdr:nvPicPr>
        <xdr:cNvPr id="10" name="Grafik 26">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714375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36</xdr:row>
      <xdr:rowOff>9525</xdr:rowOff>
    </xdr:from>
    <xdr:to>
      <xdr:col>13</xdr:col>
      <xdr:colOff>0</xdr:colOff>
      <xdr:row>36</xdr:row>
      <xdr:rowOff>82550</xdr:rowOff>
    </xdr:to>
    <xdr:pic>
      <xdr:nvPicPr>
        <xdr:cNvPr id="11" name="Grafik 2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742950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37</xdr:row>
      <xdr:rowOff>9525</xdr:rowOff>
    </xdr:from>
    <xdr:to>
      <xdr:col>13</xdr:col>
      <xdr:colOff>0</xdr:colOff>
      <xdr:row>37</xdr:row>
      <xdr:rowOff>82550</xdr:rowOff>
    </xdr:to>
    <xdr:pic>
      <xdr:nvPicPr>
        <xdr:cNvPr id="12" name="Grafik 26">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771525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238125</xdr:colOff>
      <xdr:row>38</xdr:row>
      <xdr:rowOff>9525</xdr:rowOff>
    </xdr:from>
    <xdr:to>
      <xdr:col>13</xdr:col>
      <xdr:colOff>0</xdr:colOff>
      <xdr:row>38</xdr:row>
      <xdr:rowOff>82550</xdr:rowOff>
    </xdr:to>
    <xdr:pic>
      <xdr:nvPicPr>
        <xdr:cNvPr id="13" name="Grafik 26">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800100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241358</xdr:colOff>
      <xdr:row>0</xdr:row>
      <xdr:rowOff>9525</xdr:rowOff>
    </xdr:from>
    <xdr:to>
      <xdr:col>15</xdr:col>
      <xdr:colOff>274377</xdr:colOff>
      <xdr:row>2</xdr:row>
      <xdr:rowOff>0</xdr:rowOff>
    </xdr:to>
    <xdr:pic>
      <xdr:nvPicPr>
        <xdr:cNvPr id="14" name="Bild 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356158" y="9525"/>
          <a:ext cx="1023619"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320040</xdr:colOff>
      <xdr:row>0</xdr:row>
      <xdr:rowOff>40005</xdr:rowOff>
    </xdr:from>
    <xdr:to>
      <xdr:col>17</xdr:col>
      <xdr:colOff>254057</xdr:colOff>
      <xdr:row>1</xdr:row>
      <xdr:rowOff>46244</xdr:rowOff>
    </xdr:to>
    <xdr:pic>
      <xdr:nvPicPr>
        <xdr:cNvPr id="15" name="Grafik 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425440" y="40005"/>
          <a:ext cx="1108767" cy="23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238125</xdr:colOff>
      <xdr:row>34</xdr:row>
      <xdr:rowOff>9525</xdr:rowOff>
    </xdr:from>
    <xdr:ext cx="95250" cy="76200"/>
    <xdr:pic>
      <xdr:nvPicPr>
        <xdr:cNvPr id="16" name="Grafik 26">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5" y="6667500"/>
          <a:ext cx="952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217170</xdr:colOff>
      <xdr:row>0</xdr:row>
      <xdr:rowOff>64770</xdr:rowOff>
    </xdr:from>
    <xdr:to>
      <xdr:col>9</xdr:col>
      <xdr:colOff>525837</xdr:colOff>
      <xdr:row>1</xdr:row>
      <xdr:rowOff>116227</xdr:rowOff>
    </xdr:to>
    <xdr:pic>
      <xdr:nvPicPr>
        <xdr:cNvPr id="8" name="Bild 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453890" y="64770"/>
          <a:ext cx="1063047" cy="455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598170</xdr:colOff>
      <xdr:row>0</xdr:row>
      <xdr:rowOff>76200</xdr:rowOff>
    </xdr:from>
    <xdr:to>
      <xdr:col>10</xdr:col>
      <xdr:colOff>834447</xdr:colOff>
      <xdr:row>0</xdr:row>
      <xdr:rowOff>325594</xdr:rowOff>
    </xdr:to>
    <xdr:pic>
      <xdr:nvPicPr>
        <xdr:cNvPr id="9" name="Grafik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589270" y="76200"/>
          <a:ext cx="1198302" cy="249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1333500</xdr:colOff>
      <xdr:row>0</xdr:row>
      <xdr:rowOff>47625</xdr:rowOff>
    </xdr:from>
    <xdr:to>
      <xdr:col>2</xdr:col>
      <xdr:colOff>2644140</xdr:colOff>
      <xdr:row>1</xdr:row>
      <xdr:rowOff>133350</xdr:rowOff>
    </xdr:to>
    <xdr:pic>
      <xdr:nvPicPr>
        <xdr:cNvPr id="4" name="Grafik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47625"/>
          <a:ext cx="13049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0</xdr:row>
      <xdr:rowOff>19050</xdr:rowOff>
    </xdr:from>
    <xdr:to>
      <xdr:col>2</xdr:col>
      <xdr:colOff>1333500</xdr:colOff>
      <xdr:row>3</xdr:row>
      <xdr:rowOff>9525</xdr:rowOff>
    </xdr:to>
    <xdr:pic>
      <xdr:nvPicPr>
        <xdr:cNvPr id="5" name="Bild 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3375" y="19050"/>
          <a:ext cx="1190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56"/>
  <sheetViews>
    <sheetView showGridLines="0" tabSelected="1" zoomScaleNormal="100" zoomScaleSheetLayoutView="70" workbookViewId="0">
      <selection activeCell="Q5" sqref="Q5:S5"/>
    </sheetView>
  </sheetViews>
  <sheetFormatPr defaultColWidth="11.42578125" defaultRowHeight="12.75" x14ac:dyDescent="0.2"/>
  <cols>
    <col min="1" max="1" width="10" style="1" customWidth="1"/>
    <col min="2" max="2" width="2.7109375" style="1" customWidth="1"/>
    <col min="3" max="3" width="2.28515625" style="1" customWidth="1"/>
    <col min="4" max="5" width="2.7109375" style="1" customWidth="1"/>
    <col min="6" max="6" width="1.28515625" style="1" customWidth="1"/>
    <col min="7" max="7" width="7.28515625" style="1" customWidth="1"/>
    <col min="8" max="8" width="4.5703125" style="1" customWidth="1"/>
    <col min="9" max="9" width="5.7109375" style="1" customWidth="1"/>
    <col min="10" max="10" width="11.42578125" style="1" customWidth="1"/>
    <col min="11" max="11" width="1.42578125" style="1" customWidth="1"/>
    <col min="12" max="12" width="9.7109375" style="1" customWidth="1"/>
    <col min="13" max="13" width="5" style="1" customWidth="1"/>
    <col min="14" max="14" width="5.28515625" style="1" customWidth="1"/>
    <col min="15" max="15" width="4.7109375" style="1" customWidth="1"/>
    <col min="16" max="16" width="10.28515625" style="1" customWidth="1"/>
    <col min="17" max="17" width="7.28515625" style="1" customWidth="1"/>
    <col min="18" max="19" width="4" style="1" customWidth="1"/>
    <col min="20" max="20" width="9.28515625" style="1" customWidth="1"/>
    <col min="21" max="21" width="12.28515625" style="1" hidden="1" customWidth="1"/>
    <col min="22" max="22" width="8.28515625" style="1" customWidth="1"/>
    <col min="23" max="257" width="9.28515625" style="1" customWidth="1"/>
    <col min="258" max="16384" width="11.42578125" style="1"/>
  </cols>
  <sheetData>
    <row r="1" spans="1:22" s="44" customFormat="1" ht="18" customHeight="1" x14ac:dyDescent="0.25">
      <c r="A1" s="78" t="s">
        <v>721</v>
      </c>
      <c r="B1" s="43"/>
      <c r="C1" s="43"/>
      <c r="D1" s="43"/>
      <c r="E1" s="43"/>
      <c r="F1" s="43"/>
      <c r="G1" s="43"/>
      <c r="H1" s="43"/>
      <c r="I1" s="43"/>
      <c r="J1" s="43"/>
      <c r="K1" s="43"/>
      <c r="L1" s="43"/>
      <c r="M1" s="43"/>
      <c r="N1" s="43"/>
      <c r="O1" s="43"/>
      <c r="P1" s="43"/>
      <c r="Q1" s="43"/>
      <c r="R1" s="43"/>
      <c r="S1" s="43"/>
    </row>
    <row r="2" spans="1:22" ht="15" customHeight="1" x14ac:dyDescent="0.2">
      <c r="I2" s="43"/>
      <c r="J2" s="43"/>
      <c r="K2" s="43"/>
      <c r="L2" s="43"/>
      <c r="M2" s="43"/>
      <c r="N2" s="43"/>
      <c r="O2" s="43"/>
      <c r="P2" s="43"/>
      <c r="Q2" s="43"/>
      <c r="R2" s="43"/>
      <c r="S2" s="43"/>
    </row>
    <row r="3" spans="1:22" ht="25.5" customHeight="1" x14ac:dyDescent="0.2">
      <c r="A3" s="138" t="s">
        <v>832</v>
      </c>
      <c r="B3" s="139"/>
      <c r="C3" s="139"/>
      <c r="D3" s="139"/>
      <c r="E3" s="139"/>
      <c r="F3" s="139"/>
      <c r="G3" s="139"/>
      <c r="H3" s="139"/>
      <c r="I3" s="139"/>
      <c r="J3" s="139"/>
      <c r="K3" s="139"/>
      <c r="L3" s="139"/>
      <c r="M3" s="139"/>
      <c r="N3" s="139"/>
      <c r="O3" s="139"/>
      <c r="P3" s="139"/>
      <c r="Q3" s="139"/>
      <c r="R3" s="139"/>
      <c r="S3" s="139"/>
    </row>
    <row r="4" spans="1:22" ht="12" customHeight="1" x14ac:dyDescent="0.2">
      <c r="A4" s="107"/>
      <c r="B4" s="108"/>
      <c r="C4" s="108"/>
      <c r="D4" s="108"/>
      <c r="E4" s="108"/>
      <c r="F4" s="108"/>
      <c r="G4" s="108"/>
      <c r="H4" s="108"/>
      <c r="I4" s="108"/>
      <c r="J4" s="108"/>
      <c r="K4" s="108"/>
      <c r="L4" s="108"/>
      <c r="M4" s="108"/>
      <c r="N4" s="108"/>
      <c r="O4" s="108"/>
      <c r="P4" s="108"/>
      <c r="Q4" s="108"/>
      <c r="R4" s="108"/>
      <c r="S4" s="108"/>
    </row>
    <row r="5" spans="1:22" ht="13.5" customHeight="1" x14ac:dyDescent="0.2">
      <c r="A5" s="152" t="s">
        <v>478</v>
      </c>
      <c r="B5" s="152"/>
      <c r="C5" s="152"/>
      <c r="D5" s="152"/>
      <c r="E5" s="152"/>
      <c r="F5" s="152"/>
      <c r="J5" s="46"/>
      <c r="K5" s="46"/>
      <c r="L5" s="47" t="s">
        <v>394</v>
      </c>
      <c r="M5" s="63"/>
      <c r="N5" s="63"/>
      <c r="O5" s="136" t="s">
        <v>399</v>
      </c>
      <c r="P5" s="137"/>
      <c r="Q5" s="146"/>
      <c r="R5" s="147"/>
      <c r="S5" s="148"/>
      <c r="T5" s="45"/>
    </row>
    <row r="6" spans="1:22" ht="13.5" customHeight="1" x14ac:dyDescent="0.25">
      <c r="A6" s="44" t="s">
        <v>481</v>
      </c>
      <c r="B6" s="44"/>
      <c r="C6" s="44"/>
      <c r="D6" s="44"/>
      <c r="E6" s="44"/>
      <c r="F6" s="44"/>
      <c r="G6" s="104"/>
      <c r="H6"/>
      <c r="I6"/>
      <c r="J6" s="48"/>
      <c r="K6" s="48"/>
      <c r="M6" s="91"/>
      <c r="N6" s="149" t="s">
        <v>486</v>
      </c>
      <c r="O6" s="149"/>
      <c r="P6" s="149"/>
      <c r="Q6" s="149"/>
      <c r="R6" s="149"/>
      <c r="S6" s="149"/>
      <c r="T6" s="45"/>
    </row>
    <row r="7" spans="1:22" ht="13.5" customHeight="1" x14ac:dyDescent="0.25">
      <c r="A7" s="135" t="s">
        <v>479</v>
      </c>
      <c r="B7" s="135"/>
      <c r="C7" s="135"/>
      <c r="D7" s="135"/>
      <c r="E7" s="135"/>
      <c r="F7" s="135"/>
      <c r="G7"/>
      <c r="H7"/>
      <c r="I7"/>
      <c r="J7" s="49"/>
      <c r="K7" s="49"/>
      <c r="L7" s="48"/>
      <c r="M7" s="91"/>
      <c r="N7" s="149"/>
      <c r="O7" s="149"/>
      <c r="P7" s="149"/>
      <c r="Q7" s="149"/>
      <c r="R7" s="149"/>
      <c r="S7" s="149"/>
      <c r="T7" s="45"/>
    </row>
    <row r="8" spans="1:22" ht="13.5" customHeight="1" x14ac:dyDescent="0.2">
      <c r="A8" s="135" t="s">
        <v>480</v>
      </c>
      <c r="B8" s="135"/>
      <c r="C8" s="135"/>
      <c r="D8" s="135"/>
      <c r="E8" s="135"/>
      <c r="F8" s="135"/>
      <c r="G8" s="97"/>
      <c r="H8" s="97"/>
      <c r="I8" s="97"/>
      <c r="J8" s="49"/>
      <c r="K8" s="49"/>
      <c r="L8" s="48"/>
      <c r="M8" s="48"/>
      <c r="N8" s="48"/>
      <c r="O8" s="64"/>
      <c r="P8" s="64"/>
      <c r="Q8" s="64"/>
      <c r="R8" s="64"/>
      <c r="S8" s="64"/>
      <c r="T8" s="45"/>
    </row>
    <row r="9" spans="1:22" ht="7.9" customHeight="1" x14ac:dyDescent="0.2">
      <c r="A9" s="98"/>
      <c r="B9" s="99"/>
      <c r="C9" s="99"/>
      <c r="D9" s="99"/>
      <c r="E9" s="99"/>
      <c r="F9" s="99"/>
      <c r="G9" s="99"/>
      <c r="H9" s="99"/>
      <c r="I9" s="99"/>
      <c r="J9" s="49"/>
      <c r="K9" s="49"/>
      <c r="L9" s="48"/>
      <c r="M9" s="48"/>
      <c r="N9" s="48"/>
      <c r="O9" s="22"/>
      <c r="P9" s="22"/>
      <c r="Q9" s="22"/>
      <c r="R9" s="22"/>
      <c r="S9" s="22"/>
      <c r="T9" s="45"/>
    </row>
    <row r="10" spans="1:22" s="44" customFormat="1" ht="13.5" customHeight="1" x14ac:dyDescent="0.25">
      <c r="A10" s="50"/>
      <c r="B10" s="50"/>
      <c r="C10" s="50"/>
      <c r="D10" s="61" t="s">
        <v>742</v>
      </c>
      <c r="G10" s="128"/>
      <c r="H10" s="129"/>
      <c r="I10" s="25" t="s">
        <v>743</v>
      </c>
      <c r="J10" s="128"/>
      <c r="K10" s="129"/>
      <c r="L10" s="95"/>
      <c r="M10" s="95"/>
      <c r="N10" s="25"/>
      <c r="O10" s="20"/>
      <c r="P10" s="150"/>
      <c r="Q10" s="151"/>
      <c r="R10" s="151"/>
      <c r="S10" s="151"/>
    </row>
    <row r="11" spans="1:22" s="44" customFormat="1" ht="7.5" customHeight="1" x14ac:dyDescent="0.25">
      <c r="A11" s="50"/>
      <c r="B11" s="50"/>
      <c r="C11" s="50"/>
      <c r="D11" s="20"/>
      <c r="E11" s="50"/>
      <c r="F11" s="20"/>
      <c r="H11" s="16"/>
      <c r="I11" s="16"/>
      <c r="J11" s="20"/>
      <c r="K11" s="20"/>
      <c r="L11" s="16"/>
      <c r="M11" s="16"/>
      <c r="N11" s="16"/>
      <c r="O11" s="20"/>
      <c r="P11" s="16"/>
      <c r="Q11" s="16"/>
      <c r="R11" s="16"/>
      <c r="S11" s="16"/>
    </row>
    <row r="12" spans="1:22" s="44" customFormat="1" ht="13.5" customHeight="1" x14ac:dyDescent="0.25">
      <c r="A12" s="50"/>
      <c r="B12" s="50"/>
      <c r="C12" s="50"/>
      <c r="D12" s="61" t="s">
        <v>741</v>
      </c>
      <c r="E12" s="50"/>
      <c r="F12" s="20"/>
      <c r="G12" s="128"/>
      <c r="H12" s="130"/>
      <c r="I12" s="130"/>
      <c r="J12" s="130"/>
      <c r="K12" s="129"/>
      <c r="L12" s="25" t="s">
        <v>744</v>
      </c>
      <c r="M12" s="128"/>
      <c r="N12" s="130"/>
      <c r="O12" s="130"/>
      <c r="P12" s="130"/>
      <c r="Q12" s="130"/>
      <c r="R12" s="130"/>
      <c r="S12" s="129"/>
    </row>
    <row r="13" spans="1:22" s="44" customFormat="1" ht="7.5" customHeight="1" x14ac:dyDescent="0.25">
      <c r="A13" s="50"/>
      <c r="B13" s="50"/>
      <c r="C13" s="50"/>
      <c r="D13" s="20"/>
      <c r="E13" s="50"/>
      <c r="F13" s="20"/>
      <c r="H13" s="16"/>
      <c r="I13" s="16"/>
      <c r="J13" s="20"/>
      <c r="K13" s="20"/>
      <c r="L13" s="16"/>
      <c r="M13" s="16"/>
      <c r="N13" s="16"/>
      <c r="O13" s="20"/>
      <c r="P13" s="16"/>
      <c r="Q13" s="16"/>
      <c r="R13" s="16"/>
      <c r="S13" s="16"/>
    </row>
    <row r="14" spans="1:22" s="44" customFormat="1" ht="13.5" customHeight="1" x14ac:dyDescent="0.25">
      <c r="A14" s="94" t="s">
        <v>740</v>
      </c>
      <c r="B14" s="50"/>
      <c r="C14" s="50"/>
      <c r="D14" s="50" t="s">
        <v>398</v>
      </c>
      <c r="E14" s="88"/>
      <c r="F14" s="46"/>
      <c r="G14" s="128"/>
      <c r="H14" s="131"/>
      <c r="I14" s="131"/>
      <c r="J14" s="131"/>
      <c r="K14" s="132"/>
      <c r="L14" s="92" t="s">
        <v>490</v>
      </c>
      <c r="M14" s="128"/>
      <c r="N14" s="129"/>
      <c r="O14" s="93" t="s">
        <v>140</v>
      </c>
      <c r="P14" s="128"/>
      <c r="Q14" s="130"/>
      <c r="R14" s="130"/>
      <c r="S14" s="129"/>
      <c r="T14" s="16"/>
      <c r="U14" s="16"/>
    </row>
    <row r="15" spans="1:22" s="44" customFormat="1" ht="7.5" customHeight="1" x14ac:dyDescent="0.25">
      <c r="A15" s="50"/>
      <c r="B15" s="50"/>
      <c r="C15" s="50"/>
      <c r="D15" s="20"/>
      <c r="E15" s="50"/>
      <c r="F15" s="20"/>
      <c r="H15" s="16"/>
      <c r="I15" s="16"/>
      <c r="J15" s="20"/>
      <c r="K15" s="20"/>
      <c r="L15" s="16"/>
      <c r="M15" s="16"/>
      <c r="N15" s="16"/>
      <c r="O15" s="20"/>
      <c r="P15" s="16"/>
      <c r="Q15" s="16"/>
      <c r="R15" s="16"/>
      <c r="S15" s="16"/>
    </row>
    <row r="16" spans="1:22" s="44" customFormat="1" ht="13.5" customHeight="1" x14ac:dyDescent="0.25">
      <c r="A16" s="50"/>
      <c r="B16" s="50"/>
      <c r="C16" s="50"/>
      <c r="D16" s="95" t="s">
        <v>745</v>
      </c>
      <c r="E16" s="50"/>
      <c r="F16" s="50"/>
      <c r="G16" s="128"/>
      <c r="H16" s="130"/>
      <c r="I16" s="130"/>
      <c r="J16" s="130"/>
      <c r="K16" s="129"/>
      <c r="L16" s="25" t="s">
        <v>734</v>
      </c>
      <c r="M16" s="128"/>
      <c r="N16" s="130"/>
      <c r="O16" s="130"/>
      <c r="P16" s="130"/>
      <c r="Q16" s="130"/>
      <c r="R16" s="130"/>
      <c r="S16" s="129"/>
      <c r="T16" s="16"/>
      <c r="U16" s="16"/>
      <c r="V16" s="16"/>
    </row>
    <row r="17" spans="1:22" s="44" customFormat="1" ht="7.5" customHeight="1" x14ac:dyDescent="0.25">
      <c r="A17" s="50"/>
      <c r="B17" s="50"/>
      <c r="C17" s="50"/>
      <c r="D17" s="20"/>
      <c r="E17" s="50"/>
      <c r="F17" s="20"/>
      <c r="H17" s="16"/>
      <c r="I17" s="16"/>
      <c r="J17" s="20"/>
      <c r="K17" s="20"/>
      <c r="L17" s="16"/>
      <c r="M17" s="16"/>
      <c r="N17" s="16"/>
      <c r="O17" s="20"/>
      <c r="P17" s="16"/>
      <c r="Q17" s="16"/>
      <c r="R17" s="16"/>
      <c r="S17" s="16"/>
    </row>
    <row r="18" spans="1:22" s="44" customFormat="1" ht="13.5" customHeight="1" x14ac:dyDescent="0.25">
      <c r="A18" s="134" t="s">
        <v>747</v>
      </c>
      <c r="B18" s="134"/>
      <c r="C18" s="134"/>
      <c r="D18" s="134"/>
      <c r="E18" s="134"/>
      <c r="F18" s="25"/>
      <c r="G18" s="153"/>
      <c r="H18" s="154"/>
      <c r="I18" s="154"/>
      <c r="J18" s="154"/>
      <c r="K18" s="155"/>
      <c r="L18" s="25" t="s">
        <v>482</v>
      </c>
      <c r="M18" s="158"/>
      <c r="N18" s="159"/>
      <c r="O18" s="159"/>
      <c r="P18" s="159"/>
      <c r="Q18" s="159"/>
      <c r="R18" s="159"/>
      <c r="S18" s="160"/>
      <c r="T18" s="61"/>
      <c r="U18" s="61"/>
    </row>
    <row r="19" spans="1:22" s="44" customFormat="1" ht="7.5" customHeight="1" x14ac:dyDescent="0.25">
      <c r="A19" s="50"/>
      <c r="B19" s="50"/>
      <c r="C19" s="50"/>
      <c r="D19" s="20"/>
      <c r="E19" s="50"/>
      <c r="F19" s="20"/>
      <c r="H19" s="16"/>
      <c r="I19" s="16"/>
      <c r="J19" s="16"/>
      <c r="K19" s="16"/>
      <c r="L19" s="16"/>
      <c r="M19" s="16"/>
      <c r="N19" s="16"/>
      <c r="O19" s="16"/>
      <c r="P19" s="16"/>
      <c r="Q19" s="16"/>
      <c r="R19" s="16"/>
      <c r="S19" s="16"/>
    </row>
    <row r="20" spans="1:22" s="44" customFormat="1" ht="13.5" customHeight="1" x14ac:dyDescent="0.25">
      <c r="A20" s="134" t="s">
        <v>746</v>
      </c>
      <c r="B20" s="134"/>
      <c r="C20" s="134"/>
      <c r="D20" s="134"/>
      <c r="E20" s="134"/>
      <c r="G20" s="153"/>
      <c r="H20" s="154"/>
      <c r="I20" s="154"/>
      <c r="J20" s="154"/>
      <c r="K20" s="155"/>
    </row>
    <row r="21" spans="1:22" s="44" customFormat="1" ht="18" customHeight="1" x14ac:dyDescent="0.25">
      <c r="A21" s="16"/>
      <c r="B21" s="50"/>
      <c r="C21" s="50"/>
      <c r="D21" s="50"/>
      <c r="E21" s="50"/>
      <c r="F21" s="50"/>
      <c r="G21" s="50"/>
      <c r="H21" s="16"/>
      <c r="I21" s="16"/>
      <c r="J21" s="16"/>
      <c r="K21" s="16"/>
      <c r="L21" s="16"/>
      <c r="M21" s="16"/>
      <c r="N21" s="16"/>
      <c r="O21" s="16"/>
      <c r="P21" s="16"/>
      <c r="Q21" s="16"/>
      <c r="R21" s="16"/>
      <c r="S21" s="16"/>
    </row>
    <row r="22" spans="1:22" s="44" customFormat="1" ht="13.5" customHeight="1" x14ac:dyDescent="0.25">
      <c r="C22" s="100"/>
      <c r="D22" s="100"/>
      <c r="E22" s="100"/>
      <c r="F22" s="100"/>
      <c r="G22" s="95" t="s">
        <v>487</v>
      </c>
      <c r="H22" s="25"/>
      <c r="I22" s="55"/>
      <c r="K22" s="25"/>
      <c r="L22" s="25" t="s">
        <v>748</v>
      </c>
      <c r="M22" s="55"/>
      <c r="P22" s="62"/>
      <c r="Q22" s="61"/>
      <c r="R22" s="61"/>
      <c r="S22" s="61"/>
      <c r="T22" s="61"/>
      <c r="U22" s="61"/>
      <c r="V22" s="61"/>
    </row>
    <row r="23" spans="1:22" s="44" customFormat="1" ht="13.9" customHeight="1" x14ac:dyDescent="0.25">
      <c r="A23" s="46"/>
      <c r="B23" s="16"/>
      <c r="C23" s="16"/>
      <c r="D23" s="16"/>
      <c r="E23" s="50"/>
      <c r="F23" s="50"/>
      <c r="G23" s="50"/>
      <c r="H23" s="50"/>
      <c r="I23" s="50"/>
      <c r="J23" s="20"/>
      <c r="K23" s="20"/>
      <c r="L23" s="50"/>
      <c r="M23" s="20"/>
      <c r="N23" s="20"/>
      <c r="O23" s="20"/>
      <c r="P23" s="50"/>
      <c r="Q23" s="50"/>
      <c r="R23" s="50"/>
      <c r="S23" s="50"/>
    </row>
    <row r="24" spans="1:22" s="44" customFormat="1" ht="19.5" customHeight="1" x14ac:dyDescent="0.25">
      <c r="A24" s="140" t="s">
        <v>444</v>
      </c>
      <c r="B24" s="140"/>
      <c r="C24" s="140"/>
      <c r="D24" s="140"/>
      <c r="E24" s="140"/>
      <c r="F24" s="140"/>
      <c r="G24" s="140"/>
      <c r="H24" s="140"/>
      <c r="I24" s="140"/>
      <c r="J24" s="141"/>
      <c r="K24" s="141"/>
      <c r="L24" s="141"/>
      <c r="M24" s="141"/>
      <c r="N24" s="141"/>
      <c r="O24" s="141"/>
      <c r="P24" s="141"/>
      <c r="Q24" s="141"/>
      <c r="R24" s="141"/>
      <c r="S24" s="141"/>
    </row>
    <row r="25" spans="1:22" s="44" customFormat="1" ht="12.75" customHeight="1" x14ac:dyDescent="0.25">
      <c r="A25" s="168" t="s">
        <v>483</v>
      </c>
      <c r="B25" s="168"/>
      <c r="C25" s="168"/>
      <c r="D25" s="168"/>
      <c r="E25" s="168"/>
      <c r="F25" s="168"/>
      <c r="G25" s="168"/>
      <c r="H25" s="168"/>
      <c r="I25" s="168"/>
      <c r="J25" s="168"/>
      <c r="K25" s="168"/>
      <c r="L25" s="168"/>
      <c r="M25" s="168"/>
      <c r="N25" s="168"/>
    </row>
    <row r="26" spans="1:22" s="44" customFormat="1" ht="14.25" customHeight="1" x14ac:dyDescent="0.25">
      <c r="A26" s="168"/>
      <c r="B26" s="168"/>
      <c r="C26" s="168"/>
      <c r="D26" s="168"/>
      <c r="E26" s="168"/>
      <c r="F26" s="168"/>
      <c r="G26" s="168"/>
      <c r="H26" s="168"/>
      <c r="I26" s="168"/>
      <c r="J26" s="168"/>
      <c r="K26" s="168"/>
      <c r="L26" s="168"/>
      <c r="M26" s="168"/>
      <c r="N26" s="168"/>
      <c r="O26" s="54" t="s">
        <v>441</v>
      </c>
      <c r="P26" s="55"/>
      <c r="Q26" s="54" t="s">
        <v>442</v>
      </c>
      <c r="R26" s="142"/>
      <c r="S26" s="143"/>
    </row>
    <row r="27" spans="1:22" s="44" customFormat="1" ht="13.9" customHeight="1" x14ac:dyDescent="0.25">
      <c r="A27" s="56"/>
      <c r="B27" s="16"/>
      <c r="C27" s="16"/>
      <c r="D27" s="16"/>
      <c r="E27" s="50"/>
      <c r="F27" s="50"/>
      <c r="G27" s="50"/>
      <c r="H27" s="50"/>
      <c r="I27" s="50"/>
      <c r="J27" s="20"/>
      <c r="K27" s="20"/>
      <c r="L27" s="50"/>
      <c r="M27" s="50"/>
      <c r="N27" s="50"/>
      <c r="O27" s="20"/>
      <c r="P27" s="50"/>
      <c r="Q27" s="50"/>
      <c r="R27" s="50"/>
      <c r="S27" s="50"/>
    </row>
    <row r="28" spans="1:22" s="44" customFormat="1" ht="13.9" customHeight="1" x14ac:dyDescent="0.25">
      <c r="A28" s="105"/>
      <c r="B28" s="16"/>
      <c r="C28" s="16"/>
      <c r="D28" s="16"/>
      <c r="E28" s="96" t="s">
        <v>749</v>
      </c>
      <c r="F28" s="50"/>
      <c r="G28" s="158"/>
      <c r="H28" s="159"/>
      <c r="I28" s="159"/>
      <c r="J28" s="159"/>
      <c r="K28" s="159"/>
      <c r="L28" s="159"/>
      <c r="M28" s="159"/>
      <c r="N28" s="159"/>
      <c r="O28" s="159"/>
      <c r="P28" s="159"/>
      <c r="Q28" s="159"/>
      <c r="R28" s="159"/>
      <c r="S28" s="160"/>
    </row>
    <row r="29" spans="1:22" s="44" customFormat="1" ht="13.9" customHeight="1" x14ac:dyDescent="0.25">
      <c r="A29" s="56"/>
      <c r="B29" s="16"/>
      <c r="C29" s="16"/>
      <c r="D29" s="16"/>
      <c r="E29" s="50"/>
      <c r="F29" s="50"/>
      <c r="G29" s="50"/>
      <c r="H29" s="50"/>
      <c r="I29" s="50"/>
      <c r="J29" s="20"/>
      <c r="K29" s="20"/>
      <c r="L29" s="50"/>
      <c r="M29" s="50"/>
      <c r="N29" s="50"/>
      <c r="O29" s="20"/>
      <c r="P29" s="50"/>
      <c r="Q29" s="50"/>
      <c r="R29" s="50"/>
      <c r="S29" s="50"/>
    </row>
    <row r="30" spans="1:22" s="44" customFormat="1" ht="13.9" customHeight="1" x14ac:dyDescent="0.25">
      <c r="A30" s="56"/>
      <c r="B30" s="16"/>
      <c r="C30" s="16"/>
      <c r="D30" s="16"/>
      <c r="E30" s="50"/>
      <c r="F30" s="50"/>
      <c r="G30" s="50"/>
      <c r="H30" s="50"/>
      <c r="I30" s="50"/>
      <c r="J30" s="20"/>
      <c r="K30" s="20"/>
      <c r="L30" s="50"/>
      <c r="M30" s="50"/>
      <c r="N30" s="50"/>
      <c r="O30" s="20"/>
      <c r="P30" s="50"/>
      <c r="Q30" s="50"/>
      <c r="R30" s="50"/>
      <c r="S30" s="50"/>
    </row>
    <row r="31" spans="1:22" s="44" customFormat="1" ht="16.149999999999999" customHeight="1" x14ac:dyDescent="0.25">
      <c r="A31" s="133" t="s">
        <v>767</v>
      </c>
      <c r="B31" s="133"/>
      <c r="C31" s="133"/>
      <c r="D31" s="133"/>
      <c r="E31" s="133"/>
      <c r="F31" s="133"/>
      <c r="G31" s="133"/>
      <c r="H31" s="133"/>
      <c r="I31" s="133"/>
      <c r="J31" s="133"/>
      <c r="K31" s="133"/>
      <c r="L31" s="133"/>
      <c r="M31" s="133"/>
      <c r="N31" s="133"/>
      <c r="O31" s="133"/>
      <c r="P31" s="133"/>
      <c r="Q31" s="133"/>
      <c r="R31" s="133"/>
      <c r="S31" s="133"/>
    </row>
    <row r="32" spans="1:22" s="44" customFormat="1" ht="24" customHeight="1" x14ac:dyDescent="0.25">
      <c r="A32" s="145" t="s">
        <v>484</v>
      </c>
      <c r="B32" s="145"/>
      <c r="C32" s="145"/>
      <c r="D32" s="145"/>
      <c r="E32" s="145"/>
      <c r="F32" s="164" t="s">
        <v>440</v>
      </c>
      <c r="G32" s="165"/>
      <c r="H32" s="169" t="s">
        <v>857</v>
      </c>
      <c r="I32" s="170"/>
      <c r="J32" s="170"/>
      <c r="K32" s="170"/>
      <c r="L32" s="170"/>
      <c r="M32" s="171"/>
      <c r="N32" s="161" t="s">
        <v>438</v>
      </c>
      <c r="O32" s="162"/>
      <c r="P32" s="162"/>
      <c r="Q32" s="162"/>
      <c r="R32" s="162"/>
      <c r="S32" s="163"/>
    </row>
    <row r="33" spans="1:25" ht="22.15" customHeight="1" x14ac:dyDescent="0.2">
      <c r="A33" s="145"/>
      <c r="B33" s="145"/>
      <c r="C33" s="145"/>
      <c r="D33" s="145"/>
      <c r="E33" s="145"/>
      <c r="F33" s="166"/>
      <c r="G33" s="167"/>
      <c r="H33" s="161" t="s">
        <v>489</v>
      </c>
      <c r="I33" s="162"/>
      <c r="J33" s="162"/>
      <c r="K33" s="162"/>
      <c r="L33" s="162"/>
      <c r="M33" s="163"/>
      <c r="N33" s="144" t="s">
        <v>858</v>
      </c>
      <c r="O33" s="144"/>
      <c r="P33" s="144"/>
      <c r="Q33" s="144" t="s">
        <v>488</v>
      </c>
      <c r="R33" s="144"/>
      <c r="S33" s="144"/>
      <c r="U33" s="90" t="s">
        <v>737</v>
      </c>
    </row>
    <row r="34" spans="1:25" ht="22.5" customHeight="1" x14ac:dyDescent="0.2">
      <c r="A34" s="116"/>
      <c r="B34" s="116"/>
      <c r="C34" s="116"/>
      <c r="D34" s="116"/>
      <c r="E34" s="116"/>
      <c r="F34" s="157">
        <v>2025</v>
      </c>
      <c r="G34" s="157"/>
      <c r="H34" s="123" t="s">
        <v>139</v>
      </c>
      <c r="I34" s="121"/>
      <c r="J34" s="121"/>
      <c r="K34" s="121"/>
      <c r="L34" s="121"/>
      <c r="M34" s="122"/>
      <c r="N34" s="116"/>
      <c r="O34" s="116"/>
      <c r="P34" s="116"/>
      <c r="Q34" s="117" t="str">
        <f t="shared" ref="Q34:Q38" si="0">IF(OR(A34="",A34="Erhebungsbogenverfahren"),"",IF(U34=0,"",U34))</f>
        <v/>
      </c>
      <c r="R34" s="118"/>
      <c r="S34" s="119"/>
      <c r="U34" s="89" cm="1">
        <f t="array" ref="U34">SUMPRODUCT(('OP-Auflistung'!Q10:Q209=2025)*(Prüfung_Vollständigkeit="")*(Plausibilität_Begründung="Ja"))</f>
        <v>0</v>
      </c>
      <c r="V34" s="51"/>
    </row>
    <row r="35" spans="1:25" ht="22.5" customHeight="1" x14ac:dyDescent="0.2">
      <c r="A35" s="116"/>
      <c r="B35" s="116"/>
      <c r="C35" s="116"/>
      <c r="D35" s="116"/>
      <c r="E35" s="116"/>
      <c r="F35" s="124">
        <v>2024</v>
      </c>
      <c r="G35" s="125"/>
      <c r="H35" s="120" t="s">
        <v>139</v>
      </c>
      <c r="I35" s="121"/>
      <c r="J35" s="121"/>
      <c r="K35" s="121"/>
      <c r="L35" s="121"/>
      <c r="M35" s="122"/>
      <c r="N35" s="116"/>
      <c r="O35" s="116"/>
      <c r="P35" s="116"/>
      <c r="Q35" s="117" t="str">
        <f t="shared" si="0"/>
        <v/>
      </c>
      <c r="R35" s="118"/>
      <c r="S35" s="119"/>
      <c r="U35" s="89" cm="1">
        <f t="array" ref="U35">SUMPRODUCT(('OP-Auflistung'!Q10:Q209=2024)*(Prüfung_Vollständigkeit="")*(Plausibilität_Begründung="Ja"))</f>
        <v>0</v>
      </c>
      <c r="V35" s="51"/>
    </row>
    <row r="36" spans="1:25" ht="22.5" customHeight="1" x14ac:dyDescent="0.2">
      <c r="A36" s="116"/>
      <c r="B36" s="116"/>
      <c r="C36" s="116"/>
      <c r="D36" s="116"/>
      <c r="E36" s="116"/>
      <c r="F36" s="124">
        <v>2023</v>
      </c>
      <c r="G36" s="125"/>
      <c r="H36" s="120" t="s">
        <v>139</v>
      </c>
      <c r="I36" s="121"/>
      <c r="J36" s="121"/>
      <c r="K36" s="121"/>
      <c r="L36" s="121"/>
      <c r="M36" s="122"/>
      <c r="N36" s="116"/>
      <c r="O36" s="116"/>
      <c r="P36" s="116"/>
      <c r="Q36" s="117" t="str">
        <f t="shared" si="0"/>
        <v/>
      </c>
      <c r="R36" s="118"/>
      <c r="S36" s="119"/>
      <c r="U36" s="89" cm="1">
        <f t="array" ref="U36">SUMPRODUCT(('OP-Auflistung'!Q10:Q209=2023)*(Prüfung_Vollständigkeit="")*(Plausibilität_Begründung="Ja"))</f>
        <v>0</v>
      </c>
      <c r="W36" s="51"/>
      <c r="Y36" s="51"/>
    </row>
    <row r="37" spans="1:25" ht="22.5" customHeight="1" x14ac:dyDescent="0.2">
      <c r="A37" s="116"/>
      <c r="B37" s="116"/>
      <c r="C37" s="116"/>
      <c r="D37" s="116"/>
      <c r="E37" s="116"/>
      <c r="F37" s="124">
        <v>2022</v>
      </c>
      <c r="G37" s="125"/>
      <c r="H37" s="120" t="s">
        <v>139</v>
      </c>
      <c r="I37" s="121"/>
      <c r="J37" s="121"/>
      <c r="K37" s="121"/>
      <c r="L37" s="121"/>
      <c r="M37" s="122"/>
      <c r="N37" s="116"/>
      <c r="O37" s="116"/>
      <c r="P37" s="116"/>
      <c r="Q37" s="117" t="str">
        <f t="shared" si="0"/>
        <v/>
      </c>
      <c r="R37" s="118"/>
      <c r="S37" s="119"/>
      <c r="U37" s="89" cm="1">
        <f t="array" ref="U37">SUMPRODUCT(('OP-Auflistung'!Q10:Q209=2022)*(Prüfung_Vollständigkeit="")*(Plausibilität_Begründung="Ja"))</f>
        <v>0</v>
      </c>
      <c r="X37" s="1" t="s">
        <v>397</v>
      </c>
    </row>
    <row r="38" spans="1:25" ht="22.5" customHeight="1" x14ac:dyDescent="0.2">
      <c r="A38" s="116"/>
      <c r="B38" s="116"/>
      <c r="C38" s="116"/>
      <c r="D38" s="116"/>
      <c r="E38" s="116"/>
      <c r="F38" s="124">
        <v>2021</v>
      </c>
      <c r="G38" s="125"/>
      <c r="H38" s="120" t="s">
        <v>139</v>
      </c>
      <c r="I38" s="121"/>
      <c r="J38" s="121"/>
      <c r="K38" s="121"/>
      <c r="L38" s="121"/>
      <c r="M38" s="122"/>
      <c r="N38" s="116"/>
      <c r="O38" s="116"/>
      <c r="P38" s="116"/>
      <c r="Q38" s="117" t="str">
        <f t="shared" si="0"/>
        <v/>
      </c>
      <c r="R38" s="118"/>
      <c r="S38" s="119"/>
      <c r="U38" s="89" cm="1">
        <f t="array" ref="U38">SUMPRODUCT(('OP-Auflistung'!Q10:Q209=2021)*(Prüfung_Vollständigkeit="")*(Plausibilität_Begründung="Ja"))</f>
        <v>0</v>
      </c>
    </row>
    <row r="39" spans="1:25" ht="22.5" customHeight="1" x14ac:dyDescent="0.2">
      <c r="A39" s="116"/>
      <c r="B39" s="116"/>
      <c r="C39" s="116"/>
      <c r="D39" s="116"/>
      <c r="E39" s="116"/>
      <c r="F39" s="124">
        <v>2020</v>
      </c>
      <c r="G39" s="125"/>
      <c r="H39" s="123" t="s">
        <v>139</v>
      </c>
      <c r="I39" s="121"/>
      <c r="J39" s="121"/>
      <c r="K39" s="121"/>
      <c r="L39" s="121"/>
      <c r="M39" s="122"/>
      <c r="N39" s="116"/>
      <c r="O39" s="116"/>
      <c r="P39" s="116"/>
      <c r="Q39" s="117" t="str">
        <f>IF(OR(A39="",A39="Erhebungsbogenverfahren"),"",IF(U39=0,"",U39))</f>
        <v/>
      </c>
      <c r="R39" s="118"/>
      <c r="S39" s="119"/>
      <c r="U39" s="89" cm="1">
        <f t="array" ref="U39">SUMPRODUCT(('OP-Auflistung'!Q10:Q209=2020)*(Prüfung_Vollständigkeit="")*(Plausibilität_Begründung="Ja"))</f>
        <v>0</v>
      </c>
    </row>
    <row r="40" spans="1:25" ht="11.25" customHeight="1" x14ac:dyDescent="0.2">
      <c r="A40" s="18"/>
      <c r="B40" s="18"/>
      <c r="C40" s="18"/>
      <c r="D40" s="18"/>
      <c r="E40" s="17"/>
      <c r="F40" s="17"/>
      <c r="G40" s="17"/>
      <c r="H40" s="17"/>
      <c r="I40" s="17"/>
      <c r="J40" s="17"/>
      <c r="K40" s="17"/>
      <c r="L40" s="17"/>
      <c r="M40" s="17"/>
      <c r="N40" s="17"/>
      <c r="O40" s="17"/>
      <c r="P40" s="17"/>
      <c r="Q40" s="17"/>
      <c r="R40" s="17"/>
      <c r="S40" s="19"/>
    </row>
    <row r="41" spans="1:25" ht="16.899999999999999" customHeight="1" x14ac:dyDescent="0.2">
      <c r="A41" s="18"/>
      <c r="B41" s="18"/>
      <c r="C41" s="18"/>
      <c r="D41" s="18"/>
      <c r="E41" s="17"/>
      <c r="F41" s="17"/>
      <c r="G41" s="17"/>
      <c r="H41" s="17"/>
      <c r="I41" s="17"/>
      <c r="J41" s="17"/>
      <c r="K41" s="17"/>
      <c r="L41" s="17"/>
      <c r="O41" s="17"/>
      <c r="Q41" s="25" t="s">
        <v>137</v>
      </c>
      <c r="R41" s="156">
        <f ca="1">IF((SUMIF(A35:E39,"Erhebungsbogenverfahren",N35:P39)+SUMIF(A35:E39,"Einzelnachweisverfahren",Q35:S39)+IF(AND(A34="Einzelnachweisverfahren",Q34=""),0,IF(AND(A34="Einzelnachweisverfahren",Q34&lt;&gt;""),Q34)))=0,0,(SUMIF(A35:E39,"Erhebungsbogenverfahren",N35:P39)+SUMIF(A35:E39,"Einzelnachweisverfahren",Q35:S39)+IF(AND(A34="Einzelnachweisverfahren",Q34=""),0,IF(AND(A34="Einzelnachweisverfahren",Q34&lt;&gt;""),Q34))))</f>
        <v>0</v>
      </c>
      <c r="S41" s="156"/>
    </row>
    <row r="42" spans="1:25" ht="16.899999999999999" customHeight="1" x14ac:dyDescent="0.2">
      <c r="A42" s="18"/>
      <c r="B42" s="18"/>
      <c r="C42" s="18"/>
      <c r="D42" s="18"/>
      <c r="E42" s="17"/>
      <c r="F42" s="17"/>
      <c r="G42" s="17"/>
      <c r="H42" s="17"/>
      <c r="I42" s="17"/>
      <c r="J42" s="17"/>
      <c r="K42" s="17"/>
      <c r="L42" s="17"/>
      <c r="O42" s="17"/>
      <c r="Q42" s="25" t="s">
        <v>136</v>
      </c>
      <c r="R42" s="156">
        <f ca="1">IF(R41=0,150,IF(150-R41&lt;0,0,150-R41))</f>
        <v>150</v>
      </c>
      <c r="S42" s="156"/>
    </row>
    <row r="43" spans="1:25" ht="16.899999999999999" customHeight="1" x14ac:dyDescent="0.2">
      <c r="A43" s="18"/>
      <c r="B43" s="18"/>
      <c r="C43" s="18"/>
      <c r="D43" s="18"/>
      <c r="E43" s="17"/>
      <c r="F43" s="17"/>
      <c r="G43" s="17"/>
      <c r="H43" s="17"/>
      <c r="I43" s="17"/>
      <c r="J43" s="17"/>
      <c r="K43" s="17"/>
      <c r="L43" s="17"/>
      <c r="O43" s="17"/>
      <c r="Q43" s="57" t="s">
        <v>396</v>
      </c>
      <c r="R43" s="156" t="str">
        <f ca="1">IF(AND(R41="",R42=""),"Nein",IF(AND(R41&lt;&gt;"",R41&gt;=150),"Ja","Nein"))</f>
        <v>Nein</v>
      </c>
      <c r="S43" s="156"/>
    </row>
    <row r="44" spans="1:25" ht="11.25" customHeight="1" x14ac:dyDescent="0.2">
      <c r="A44" s="18"/>
      <c r="B44" s="18"/>
      <c r="C44" s="18"/>
      <c r="D44" s="18"/>
      <c r="E44" s="17"/>
      <c r="F44" s="17"/>
      <c r="G44" s="17"/>
      <c r="H44" s="17"/>
      <c r="I44" s="17"/>
      <c r="J44" s="17"/>
      <c r="K44" s="17"/>
      <c r="L44" s="17"/>
      <c r="O44" s="17"/>
      <c r="Q44" s="57"/>
      <c r="R44" s="109"/>
      <c r="S44" s="109"/>
    </row>
    <row r="45" spans="1:25" ht="16.899999999999999" customHeight="1" thickBot="1" x14ac:dyDescent="0.25">
      <c r="A45" s="18"/>
      <c r="B45" s="18"/>
      <c r="C45" s="18"/>
      <c r="D45" s="18"/>
      <c r="E45" s="17"/>
      <c r="F45" s="17"/>
      <c r="G45" s="17"/>
      <c r="H45" s="17"/>
      <c r="I45" s="17"/>
      <c r="J45" s="17"/>
      <c r="K45" s="17"/>
      <c r="L45" s="17"/>
      <c r="M45" s="53" t="s">
        <v>834</v>
      </c>
      <c r="O45" s="17"/>
      <c r="P45" s="110"/>
      <c r="Q45" s="111"/>
      <c r="R45" s="112"/>
      <c r="S45" s="112"/>
    </row>
    <row r="46" spans="1:25" ht="13.5" customHeight="1" x14ac:dyDescent="0.2">
      <c r="A46" s="18"/>
      <c r="B46" s="18"/>
      <c r="C46" s="18"/>
      <c r="D46" s="18"/>
      <c r="E46" s="17"/>
      <c r="F46" s="17"/>
      <c r="G46" s="17"/>
      <c r="H46" s="17"/>
      <c r="I46" s="17"/>
      <c r="J46" s="17"/>
      <c r="K46" s="17"/>
      <c r="L46" s="17"/>
      <c r="M46" s="17"/>
      <c r="N46" s="17"/>
      <c r="O46" s="17"/>
      <c r="P46" s="17"/>
      <c r="Q46" s="17"/>
      <c r="R46" s="17"/>
      <c r="S46" s="19"/>
    </row>
    <row r="47" spans="1:25" ht="34.5" customHeight="1" x14ac:dyDescent="0.2">
      <c r="A47" s="173" t="s">
        <v>431</v>
      </c>
      <c r="B47" s="173"/>
      <c r="C47" s="173"/>
      <c r="D47" s="173"/>
      <c r="E47" s="173"/>
      <c r="F47" s="173"/>
      <c r="G47" s="173"/>
      <c r="H47" s="173"/>
      <c r="I47" s="173"/>
      <c r="J47" s="173"/>
      <c r="K47" s="173"/>
      <c r="L47" s="173"/>
      <c r="M47" s="173"/>
      <c r="N47" s="173"/>
      <c r="O47" s="173"/>
      <c r="P47" s="173"/>
      <c r="Q47" s="173"/>
      <c r="R47" s="173"/>
      <c r="S47" s="173"/>
    </row>
    <row r="48" spans="1:25" ht="13.5" customHeight="1" x14ac:dyDescent="0.2">
      <c r="A48" s="106"/>
      <c r="B48" s="106"/>
      <c r="C48" s="106"/>
      <c r="D48" s="106"/>
      <c r="E48" s="106"/>
      <c r="F48" s="106"/>
      <c r="G48" s="106"/>
      <c r="H48" s="106"/>
      <c r="I48" s="106"/>
      <c r="J48" s="106"/>
      <c r="K48" s="106"/>
      <c r="L48" s="106"/>
      <c r="M48" s="106"/>
      <c r="N48" s="106"/>
      <c r="O48" s="106"/>
      <c r="P48" s="106"/>
      <c r="Q48" s="106"/>
      <c r="R48" s="106"/>
      <c r="S48" s="106"/>
    </row>
    <row r="49" spans="1:39" s="11" customFormat="1" ht="24" customHeight="1" x14ac:dyDescent="0.2">
      <c r="A49" s="103" t="s">
        <v>768</v>
      </c>
      <c r="B49" s="72"/>
      <c r="C49" s="72"/>
      <c r="D49" s="72"/>
      <c r="E49" s="73"/>
      <c r="F49" s="73"/>
      <c r="G49" s="73"/>
      <c r="H49" s="74"/>
      <c r="I49" s="75"/>
      <c r="J49" s="75"/>
      <c r="K49" s="75"/>
      <c r="L49" s="75"/>
      <c r="M49" s="75"/>
      <c r="N49" s="75"/>
      <c r="O49" s="75"/>
      <c r="P49" s="75"/>
      <c r="Q49" s="75"/>
      <c r="R49" s="76"/>
      <c r="S49" s="76"/>
    </row>
    <row r="50" spans="1:39" s="11" customFormat="1" ht="90.75" customHeight="1" x14ac:dyDescent="0.2">
      <c r="A50" s="126" t="s">
        <v>859</v>
      </c>
      <c r="B50" s="126"/>
      <c r="C50" s="126"/>
      <c r="D50" s="126"/>
      <c r="E50" s="126"/>
      <c r="F50" s="86"/>
      <c r="G50" s="127" t="s">
        <v>863</v>
      </c>
      <c r="H50" s="127"/>
      <c r="I50" s="127"/>
      <c r="J50" s="127"/>
      <c r="K50" s="127"/>
      <c r="L50" s="127"/>
      <c r="M50" s="127"/>
      <c r="N50" s="127"/>
      <c r="O50" s="127"/>
      <c r="P50" s="127"/>
      <c r="Q50" s="127"/>
      <c r="R50" s="127"/>
      <c r="S50" s="127"/>
      <c r="V50" s="172"/>
      <c r="W50" s="172"/>
      <c r="X50" s="172"/>
      <c r="Y50" s="172"/>
      <c r="Z50" s="172"/>
      <c r="AA50" s="172"/>
      <c r="AB50" s="172"/>
      <c r="AC50" s="172"/>
      <c r="AD50" s="172"/>
      <c r="AE50" s="172"/>
      <c r="AF50" s="172"/>
      <c r="AG50" s="172"/>
      <c r="AH50" s="172"/>
      <c r="AI50" s="172"/>
      <c r="AJ50" s="172"/>
      <c r="AK50" s="172"/>
      <c r="AL50" s="172"/>
    </row>
    <row r="51" spans="1:39" s="11" customFormat="1" ht="86.25" customHeight="1" x14ac:dyDescent="0.2">
      <c r="A51" s="126"/>
      <c r="B51" s="126"/>
      <c r="C51" s="126"/>
      <c r="D51" s="126"/>
      <c r="E51" s="126"/>
      <c r="F51" s="102"/>
      <c r="G51" s="127" t="s">
        <v>860</v>
      </c>
      <c r="H51" s="127"/>
      <c r="I51" s="127"/>
      <c r="J51" s="127"/>
      <c r="K51" s="127"/>
      <c r="L51" s="127"/>
      <c r="M51" s="127"/>
      <c r="N51" s="127"/>
      <c r="O51" s="127"/>
      <c r="P51" s="127"/>
      <c r="Q51" s="127"/>
      <c r="R51" s="127"/>
      <c r="S51" s="127"/>
      <c r="W51" s="127"/>
      <c r="X51" s="127"/>
      <c r="Y51" s="127"/>
      <c r="Z51" s="127"/>
      <c r="AA51" s="127"/>
      <c r="AB51" s="127"/>
      <c r="AC51" s="127"/>
      <c r="AD51" s="127"/>
      <c r="AE51" s="127"/>
      <c r="AF51" s="127"/>
      <c r="AG51" s="127"/>
      <c r="AH51" s="127"/>
      <c r="AI51" s="127"/>
    </row>
    <row r="52" spans="1:39" s="11" customFormat="1" ht="37.5" customHeight="1" x14ac:dyDescent="0.2">
      <c r="A52" s="126" t="s">
        <v>769</v>
      </c>
      <c r="B52" s="126"/>
      <c r="C52" s="126"/>
      <c r="D52" s="126"/>
      <c r="E52" s="126"/>
      <c r="F52" s="86"/>
      <c r="G52" s="127" t="s">
        <v>770</v>
      </c>
      <c r="H52" s="127"/>
      <c r="I52" s="127"/>
      <c r="J52" s="127"/>
      <c r="K52" s="127"/>
      <c r="L52" s="127"/>
      <c r="M52" s="127"/>
      <c r="N52" s="127"/>
      <c r="O52" s="127"/>
      <c r="P52" s="127"/>
      <c r="Q52" s="127"/>
      <c r="R52" s="127"/>
      <c r="S52" s="127"/>
      <c r="W52" s="127"/>
      <c r="X52" s="127"/>
      <c r="Y52" s="127"/>
      <c r="Z52" s="127"/>
      <c r="AA52" s="127"/>
      <c r="AB52" s="127"/>
      <c r="AC52" s="127"/>
      <c r="AD52" s="127"/>
      <c r="AE52" s="127"/>
      <c r="AF52" s="127"/>
      <c r="AG52" s="127"/>
      <c r="AH52" s="127"/>
      <c r="AI52" s="127"/>
      <c r="AJ52" s="127"/>
      <c r="AK52" s="127"/>
      <c r="AL52" s="127"/>
      <c r="AM52" s="127"/>
    </row>
    <row r="53" spans="1:39" s="11" customFormat="1" ht="100.5" customHeight="1" x14ac:dyDescent="0.2">
      <c r="A53" s="126"/>
      <c r="B53" s="126"/>
      <c r="C53" s="126"/>
      <c r="D53" s="126"/>
      <c r="E53" s="126"/>
      <c r="F53" s="102"/>
      <c r="G53" s="127" t="s">
        <v>774</v>
      </c>
      <c r="H53" s="127"/>
      <c r="I53" s="127"/>
      <c r="J53" s="127"/>
      <c r="K53" s="127"/>
      <c r="L53" s="127"/>
      <c r="M53" s="127"/>
      <c r="N53" s="127"/>
      <c r="O53" s="127"/>
      <c r="P53" s="127"/>
      <c r="Q53" s="127"/>
      <c r="R53" s="127"/>
      <c r="S53" s="127"/>
    </row>
    <row r="54" spans="1:39" s="11" customFormat="1" ht="18.75" customHeight="1" x14ac:dyDescent="0.2">
      <c r="A54" s="86" t="s">
        <v>722</v>
      </c>
      <c r="B54" s="86"/>
      <c r="C54" s="86"/>
      <c r="D54" s="86"/>
      <c r="E54" s="86"/>
      <c r="F54" s="86"/>
      <c r="G54" s="126" t="s">
        <v>771</v>
      </c>
      <c r="H54" s="126"/>
      <c r="I54" s="126"/>
      <c r="J54" s="126"/>
      <c r="K54" s="126"/>
      <c r="L54" s="126"/>
      <c r="M54" s="126"/>
      <c r="N54" s="126"/>
      <c r="O54" s="126"/>
      <c r="P54" s="126"/>
      <c r="Q54" s="126"/>
      <c r="R54" s="126"/>
      <c r="S54" s="126"/>
    </row>
    <row r="55" spans="1:39" ht="24.75" customHeight="1" x14ac:dyDescent="0.2">
      <c r="G55" s="126" t="s">
        <v>772</v>
      </c>
      <c r="H55" s="126"/>
      <c r="I55" s="126"/>
      <c r="J55" s="126"/>
      <c r="K55" s="126"/>
      <c r="L55" s="126"/>
      <c r="M55" s="126"/>
      <c r="N55" s="126"/>
      <c r="O55" s="126"/>
      <c r="P55" s="126"/>
      <c r="Q55" s="126"/>
      <c r="R55" s="126"/>
      <c r="S55" s="126"/>
    </row>
    <row r="56" spans="1:39" ht="13.5" customHeight="1" x14ac:dyDescent="0.2">
      <c r="B56" s="11"/>
      <c r="C56" s="101"/>
      <c r="D56" s="101"/>
      <c r="E56" s="101"/>
      <c r="F56" s="101"/>
      <c r="G56" s="126" t="s">
        <v>778</v>
      </c>
      <c r="H56" s="126"/>
      <c r="I56" s="126"/>
      <c r="J56" s="126"/>
      <c r="K56" s="126"/>
      <c r="L56" s="126"/>
      <c r="M56" s="126"/>
      <c r="N56" s="126"/>
      <c r="O56" s="126"/>
      <c r="P56" s="126"/>
      <c r="Q56" s="126"/>
      <c r="R56" s="126"/>
      <c r="S56" s="126"/>
    </row>
  </sheetData>
  <sheetProtection algorithmName="SHA-512" hashValue="fOFHNcVFVTqx8+kCzppLq31wuTwJNHwzP6vQ+daYC5wDKSQpHzQfF7kclueqdbVqBubaMWw+OEFoMeiCyMqQDA==" saltValue="p6MbR5bttYP6mycpzjfyOA==" spinCount="100000" sheet="1" objects="1" scenarios="1" selectLockedCells="1"/>
  <dataConsolidate/>
  <mergeCells count="80">
    <mergeCell ref="V50:AL50"/>
    <mergeCell ref="W51:AI51"/>
    <mergeCell ref="W52:AM52"/>
    <mergeCell ref="Q37:S37"/>
    <mergeCell ref="Q38:S38"/>
    <mergeCell ref="A47:S47"/>
    <mergeCell ref="A37:E37"/>
    <mergeCell ref="F39:G39"/>
    <mergeCell ref="H34:M34"/>
    <mergeCell ref="F34:G34"/>
    <mergeCell ref="G16:K16"/>
    <mergeCell ref="M16:S16"/>
    <mergeCell ref="G28:S28"/>
    <mergeCell ref="M18:S18"/>
    <mergeCell ref="N33:P33"/>
    <mergeCell ref="Q34:S34"/>
    <mergeCell ref="H33:M33"/>
    <mergeCell ref="F32:G33"/>
    <mergeCell ref="A25:N26"/>
    <mergeCell ref="N32:S32"/>
    <mergeCell ref="H32:M32"/>
    <mergeCell ref="H35:M35"/>
    <mergeCell ref="H37:M37"/>
    <mergeCell ref="F35:G35"/>
    <mergeCell ref="F36:G36"/>
    <mergeCell ref="H38:M38"/>
    <mergeCell ref="Q35:S35"/>
    <mergeCell ref="R42:S42"/>
    <mergeCell ref="R43:S43"/>
    <mergeCell ref="N37:P37"/>
    <mergeCell ref="N38:P38"/>
    <mergeCell ref="N39:P39"/>
    <mergeCell ref="R41:S41"/>
    <mergeCell ref="N35:P35"/>
    <mergeCell ref="N36:P36"/>
    <mergeCell ref="A35:E35"/>
    <mergeCell ref="A3:S3"/>
    <mergeCell ref="A24:S24"/>
    <mergeCell ref="R26:S26"/>
    <mergeCell ref="N34:P34"/>
    <mergeCell ref="Q33:S33"/>
    <mergeCell ref="A32:E33"/>
    <mergeCell ref="A34:E34"/>
    <mergeCell ref="Q5:S5"/>
    <mergeCell ref="N6:S7"/>
    <mergeCell ref="P10:S10"/>
    <mergeCell ref="A5:F5"/>
    <mergeCell ref="G18:K18"/>
    <mergeCell ref="A18:E18"/>
    <mergeCell ref="G20:K20"/>
    <mergeCell ref="A7:F7"/>
    <mergeCell ref="A8:F8"/>
    <mergeCell ref="O5:P5"/>
    <mergeCell ref="M12:S12"/>
    <mergeCell ref="G12:K12"/>
    <mergeCell ref="G10:H10"/>
    <mergeCell ref="M14:N14"/>
    <mergeCell ref="P14:S14"/>
    <mergeCell ref="G14:K14"/>
    <mergeCell ref="J10:K10"/>
    <mergeCell ref="A31:S31"/>
    <mergeCell ref="A20:E20"/>
    <mergeCell ref="G54:S54"/>
    <mergeCell ref="G55:S55"/>
    <mergeCell ref="G56:S56"/>
    <mergeCell ref="A50:E51"/>
    <mergeCell ref="G50:S50"/>
    <mergeCell ref="G51:S51"/>
    <mergeCell ref="A52:E53"/>
    <mergeCell ref="G52:S52"/>
    <mergeCell ref="G53:S53"/>
    <mergeCell ref="A36:E36"/>
    <mergeCell ref="A38:E38"/>
    <mergeCell ref="Q39:S39"/>
    <mergeCell ref="H36:M36"/>
    <mergeCell ref="H39:M39"/>
    <mergeCell ref="A39:E39"/>
    <mergeCell ref="Q36:S36"/>
    <mergeCell ref="F37:G37"/>
    <mergeCell ref="F38:G38"/>
  </mergeCells>
  <phoneticPr fontId="0" type="noConversion"/>
  <conditionalFormatting sqref="F34 H34">
    <cfRule type="expression" dxfId="31" priority="31">
      <formula>IF($A$34="Erhebungsbogenverfahren",TRUE,FALSE)</formula>
    </cfRule>
  </conditionalFormatting>
  <conditionalFormatting sqref="G10">
    <cfRule type="expression" dxfId="30" priority="6685" stopIfTrue="1">
      <formula>LEN(TRIM(G10))=0</formula>
    </cfRule>
  </conditionalFormatting>
  <conditionalFormatting sqref="G12">
    <cfRule type="expression" dxfId="29" priority="12" stopIfTrue="1">
      <formula>LEN(TRIM(G12))=0</formula>
    </cfRule>
  </conditionalFormatting>
  <conditionalFormatting sqref="G18 G20">
    <cfRule type="expression" dxfId="28" priority="32" stopIfTrue="1">
      <formula>LEN(TRIM(G18))=0</formula>
    </cfRule>
  </conditionalFormatting>
  <conditionalFormatting sqref="G28">
    <cfRule type="expression" dxfId="27" priority="9" stopIfTrue="1">
      <formula>LEN(TRIM(G28))=0</formula>
    </cfRule>
  </conditionalFormatting>
  <conditionalFormatting sqref="G14:K14">
    <cfRule type="expression" dxfId="26" priority="15" stopIfTrue="1">
      <formula>LEN(TRIM(G14))=0</formula>
    </cfRule>
  </conditionalFormatting>
  <conditionalFormatting sqref="J10 G16 M16">
    <cfRule type="expression" dxfId="25" priority="99" stopIfTrue="1">
      <formula>LEN(TRIM(G10))=0</formula>
    </cfRule>
  </conditionalFormatting>
  <conditionalFormatting sqref="M12">
    <cfRule type="expression" dxfId="24" priority="10" stopIfTrue="1">
      <formula>LEN(TRIM(M12))=0</formula>
    </cfRule>
  </conditionalFormatting>
  <conditionalFormatting sqref="M14">
    <cfRule type="expression" dxfId="23" priority="17" stopIfTrue="1">
      <formula>LEN(TRIM(M14))=0</formula>
    </cfRule>
  </conditionalFormatting>
  <conditionalFormatting sqref="N34:P34">
    <cfRule type="expression" dxfId="22" priority="29">
      <formula>IF($A$34="Einzelnachweisverfahren",TRUE,FALSE)</formula>
    </cfRule>
  </conditionalFormatting>
  <conditionalFormatting sqref="N35:P35">
    <cfRule type="expression" dxfId="21" priority="28">
      <formula>IF($A$35="Einzelnachweisverfahren",TRUE,FALSE)</formula>
    </cfRule>
  </conditionalFormatting>
  <conditionalFormatting sqref="N36:P36">
    <cfRule type="expression" dxfId="20" priority="26">
      <formula>IF($A$36="Einzelnachweisverfahren",TRUE,FALSE)</formula>
    </cfRule>
  </conditionalFormatting>
  <conditionalFormatting sqref="N37:P37">
    <cfRule type="expression" dxfId="19" priority="21">
      <formula>IF($A$37="Einzelnachweisverfahren",TRUE,FALSE)</formula>
    </cfRule>
  </conditionalFormatting>
  <conditionalFormatting sqref="N38:P38">
    <cfRule type="expression" dxfId="18" priority="20">
      <formula>IF($A$38="Einzelnachweisverfahren",TRUE,FALSE)</formula>
    </cfRule>
  </conditionalFormatting>
  <conditionalFormatting sqref="N39:P39">
    <cfRule type="expression" dxfId="17" priority="19">
      <formula>IF($A$39="Einzelnachweisverfahren",TRUE,FALSE)</formula>
    </cfRule>
  </conditionalFormatting>
  <conditionalFormatting sqref="N34:S34">
    <cfRule type="expression" dxfId="16" priority="18">
      <formula>IF($A$34="Erhebungsbogenverfahren",TRUE,FALSE)</formula>
    </cfRule>
  </conditionalFormatting>
  <conditionalFormatting sqref="P14">
    <cfRule type="expression" dxfId="15" priority="16" stopIfTrue="1">
      <formula>LEN(TRIM(P14))=0</formula>
    </cfRule>
  </conditionalFormatting>
  <conditionalFormatting sqref="Q5">
    <cfRule type="expression" dxfId="14" priority="83" stopIfTrue="1">
      <formula>LEN(TRIM(Q5))=0</formula>
    </cfRule>
  </conditionalFormatting>
  <conditionalFormatting sqref="Q35:S39">
    <cfRule type="expression" dxfId="13" priority="27">
      <formula>IF($A35="Erhebungsbogenverfahren",TRUE,FALSE)</formula>
    </cfRule>
  </conditionalFormatting>
  <conditionalFormatting sqref="R43:R45">
    <cfRule type="containsText" dxfId="12" priority="33" stopIfTrue="1" operator="containsText" text="Ja">
      <formula>NOT(ISERROR(SEARCH("Ja",R43)))</formula>
    </cfRule>
    <cfRule type="containsText" dxfId="11" priority="34" stopIfTrue="1" operator="containsText" text="Nein">
      <formula>NOT(ISERROR(SEARCH("Nein",R43)))</formula>
    </cfRule>
  </conditionalFormatting>
  <conditionalFormatting sqref="R41:S41">
    <cfRule type="cellIs" dxfId="10" priority="7" operator="greaterThanOrEqual">
      <formula>150</formula>
    </cfRule>
    <cfRule type="cellIs" dxfId="9" priority="8" operator="lessThan">
      <formula>150</formula>
    </cfRule>
  </conditionalFormatting>
  <dataValidations xWindow="397" yWindow="561" count="29">
    <dataValidation type="date" allowBlank="1" showInputMessage="1" showErrorMessage="1" errorTitle="Eingabefehler" error="Format: tt.mm.jjjj_x000a__x000a_Zeitraum zwischen 01.01.2025 - 01.03.2026 angeben." sqref="Q5:S5" xr:uid="{00000000-0002-0000-0000-000000000000}">
      <formula1>45658</formula1>
      <formula2>46082</formula2>
    </dataValidation>
    <dataValidation type="textLength" allowBlank="1" showInputMessage="1" showErrorMessage="1" errorTitle="Eingabefehler" error="Nur Texteingabe bis 55 Zeichen möglich." sqref="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WVU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xr:uid="{00000000-0002-0000-0000-000001000000}">
      <formula1>0</formula1>
      <formula2>55</formula2>
    </dataValidation>
    <dataValidation type="textLength" allowBlank="1" showInputMessage="1" showErrorMessage="1" errorTitle="Eingabefehler" error="Nur Texteingabe bis 30 Zeichen möglich." sqref="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I10:K10 M14:N14 P14:U14 G16:K16" xr:uid="{00000000-0002-0000-0000-000002000000}">
      <formula1>0</formula1>
      <formula2>30</formula2>
    </dataValidation>
    <dataValidation type="textLength" allowBlank="1" showInputMessage="1" showErrorMessage="1" errorTitle="Eingabefehler" error="Nur Texteingabe bis 30 Zeichen möglich." prompt="PLZ" sqref="WVU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xr:uid="{00000000-0002-0000-0000-000003000000}">
      <formula1>0</formula1>
      <formula2>30</formula2>
    </dataValidation>
    <dataValidation type="textLength" allowBlank="1" showInputMessage="1" showErrorMessage="1" errorTitle="Eingabefehler" error="Nur Texteingabe bis 20 Zeichen möglich." sqref="G10:H10" xr:uid="{00000000-0002-0000-0000-000004000000}">
      <formula1>0</formula1>
      <formula2>20</formula2>
    </dataValidation>
    <dataValidation allowBlank="1" showInputMessage="1" showErrorMessage="1" errorTitle="Eingabefehler" error="Nur Texteingabe bis 30 Zeichen möglich." sqref="N10 L14 P10:S10" xr:uid="{00000000-0002-0000-0000-000005000000}"/>
    <dataValidation type="textLength" allowBlank="1" showInputMessage="1" showErrorMessage="1" errorTitle="Eingabefehler" error="Nur Texteingabe bis 50 Zeichen möglich." sqref="G14:K14 M12:S12 G12:K12 M16:V16 G18:K18" xr:uid="{00000000-0002-0000-0000-000006000000}">
      <formula1>0</formula1>
      <formula2>50</formula2>
    </dataValidation>
    <dataValidation allowBlank="1" showInputMessage="1" showErrorMessage="1" errorTitle="Eingabefehler" error="Format: dd.mm.jjjj_x000a__x000a_Zeitraum zwischen 01.01.2013 - 31.12.2015 angeben." sqref="M6:N6" xr:uid="{00000000-0002-0000-0000-000007000000}"/>
    <dataValidation showInputMessage="1" showErrorMessage="1" errorTitle="Hinweis" error="Auswahl treffen über Dropdown-Liste." sqref="Q34:S39" xr:uid="{00000000-0002-0000-0000-000008000000}"/>
    <dataValidation type="list" showInputMessage="1" showErrorMessage="1" sqref="P26" xr:uid="{00000000-0002-0000-0000-000009000000}">
      <formula1>IF($R$26="X",Leer,X)</formula1>
    </dataValidation>
    <dataValidation type="list" allowBlank="1" showInputMessage="1" showErrorMessage="1" sqref="R26:S26" xr:uid="{00000000-0002-0000-0000-00000A000000}">
      <formula1>IF($P$26="X",Leer,X)</formula1>
    </dataValidation>
    <dataValidation type="textLength" allowBlank="1" showErrorMessage="1" errorTitle="Eingabefehler" error="Nur Texteingabe bis 30 Zeichen möglich." prompt="Ort" sqref="Q26" xr:uid="{00000000-0002-0000-0000-00000B000000}">
      <formula1>0</formula1>
      <formula2>30</formula2>
    </dataValidation>
    <dataValidation type="date" allowBlank="1" showInputMessage="1" showErrorMessage="1" errorTitle="Eingabefehler" error="Format: tt.mm.jjjj_x000a__x000a_Zeitraum zwischen 01.01.1900 - 31.12.2016 angeben." sqref="WVN18:WVR18 JB18:JF18 SX18:TB18 ACT18:ACX18 AMP18:AMT18 AWL18:AWP18 BGH18:BGL18 BQD18:BQH18 BZZ18:CAD18 CJV18:CJZ18 CTR18:CTV18 DDN18:DDR18 DNJ18:DNN18 DXF18:DXJ18 EHB18:EHF18 EQX18:ERB18 FAT18:FAX18 FKP18:FKT18 FUL18:FUP18 GEH18:GEL18 GOD18:GOH18 GXZ18:GYD18 HHV18:HHZ18 HRR18:HRV18 IBN18:IBR18 ILJ18:ILN18 IVF18:IVJ18 JFB18:JFF18 JOX18:JPB18 JYT18:JYX18 KIP18:KIT18 KSL18:KSP18 LCH18:LCL18 LMD18:LMH18 LVZ18:LWD18 MFV18:MFZ18 MPR18:MPV18 MZN18:MZR18 NJJ18:NJN18 NTF18:NTJ18 ODB18:ODF18 OMX18:ONB18 OWT18:OWX18 PGP18:PGT18 PQL18:PQP18 QAH18:QAL18 QKD18:QKH18 QTZ18:QUD18 RDV18:RDZ18 RNR18:RNV18 RXN18:RXR18 SHJ18:SHN18 SRF18:SRJ18 TBB18:TBF18 TKX18:TLB18 TUT18:TUX18 UEP18:UET18 UOL18:UOP18 UYH18:UYL18 VID18:VIH18 VRZ18:VSD18 WBV18:WBZ18 WLR18:WLV18" xr:uid="{00000000-0002-0000-0000-00000C000000}">
      <formula1>1</formula1>
      <formula2>42735</formula2>
    </dataValidation>
    <dataValidation type="list" allowBlank="1" showInputMessage="1" showErrorMessage="1" errorTitle="Hinweis" error="Auswahl treffen über Dropdown-Liste." sqref="M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xr:uid="{00000000-0002-0000-0000-00000D000000}">
      <formula1>GebLand</formula1>
    </dataValidation>
    <dataValidation type="list" allowBlank="1" showInputMessage="1" showErrorMessage="1" errorTitle="Eingabefehler" error="Nur Texteingabe bis 30 Zeichen möglich." sqref="JJ22 WVV22 WLZ22 WCD22 VSH22 VIL22 UYP22 UOT22 UEX22 TVB22 TLF22 TBJ22 SRN22 SHR22 RXV22 RNZ22 RED22 QUH22 QKL22 QAP22 PQT22 PGX22 OXB22 ONF22 ODJ22 NTN22 NJR22 MZV22 MPZ22 MGD22 LWH22 LML22 LCP22 KST22 KIX22 JZB22 JPF22 JFJ22 IVN22 ILR22 IBV22 HRZ22 HID22 GYH22 GOL22 GEP22 FUT22 FKX22 FBB22 ERF22 EHJ22 DXN22 DNR22 DDV22 CTZ22 CKD22 CAH22 BQL22 BGP22 AWT22 AMX22 ADB22 TF22 M22" xr:uid="{00000000-0002-0000-0000-00000E000000}">
      <formula1>IF($I$22="X",Leer,X)</formula1>
    </dataValidation>
    <dataValidation type="list" allowBlank="1" showInputMessage="1" showErrorMessage="1" errorTitle="Eingabefehler" error="Nur Texteingabe bis 30 Zeichen möglich." sqref="WVV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M22" xr:uid="{00000000-0002-0000-0000-00000F000000}">
      <formula1>IF(#REF!="X",Leer,X)</formula1>
    </dataValidation>
    <dataValidation type="custom" allowBlank="1" showInputMessage="1" showErrorMessage="1" sqref="U38" xr:uid="{00000000-0002-0000-0000-000010000000}">
      <formula1>IF(#REF!&lt;&gt;"",Nein,JaNein)</formula1>
    </dataValidation>
    <dataValidation type="list" allowBlank="1" showInputMessage="1" showErrorMessage="1" sqref="H34:M34" xr:uid="{00000000-0002-0000-0000-000011000000}">
      <formula1>INDIRECT(SUBSTITUTE($A$34,"-",""))</formula1>
    </dataValidation>
    <dataValidation type="list" allowBlank="1" showInputMessage="1" showErrorMessage="1" sqref="H36:M36" xr:uid="{00000000-0002-0000-0000-000012000000}">
      <formula1>INDIRECT(SUBSTITUTE($A$36,"-",""))</formula1>
    </dataValidation>
    <dataValidation type="list" allowBlank="1" showInputMessage="1" showErrorMessage="1" sqref="H37" xr:uid="{00000000-0002-0000-0000-000013000000}">
      <formula1>INDIRECT(SUBSTITUTE($A$37,"-",""))</formula1>
    </dataValidation>
    <dataValidation type="list" allowBlank="1" showInputMessage="1" showErrorMessage="1" sqref="H38" xr:uid="{00000000-0002-0000-0000-000014000000}">
      <formula1>INDIRECT(SUBSTITUTE($A$38,"-",""))</formula1>
    </dataValidation>
    <dataValidation type="list" allowBlank="1" showInputMessage="1" showErrorMessage="1" sqref="H39" xr:uid="{00000000-0002-0000-0000-000015000000}">
      <formula1>INDIRECT(SUBSTITUTE($A$39,"-",""))</formula1>
    </dataValidation>
    <dataValidation allowBlank="1" showErrorMessage="1" prompt="PLZ" sqref="L22" xr:uid="{00000000-0002-0000-0000-000016000000}"/>
    <dataValidation type="list" allowBlank="1" showInputMessage="1" showErrorMessage="1" sqref="I22 WVR22 WLV22 WBZ22 VSD22 VIH22 UYL22 UOP22 UET22 TUX22 TLB22 TBF22 SRJ22 SHN22 RXR22 RNV22 RDZ22 QUD22 QKH22 QAL22 PQP22 PGT22 OWX22 ONB22 ODF22 NTJ22 NJN22 MZR22 MPV22 MFZ22 LWD22 LMH22 LCL22 KSP22 KIT22 JYX22 JPB22 JFF22 IVJ22 ILN22 IBR22 HRV22 HHZ22 GYD22 GOH22 GEL22 FUP22 FKT22 FAX22 ERB22 EHF22 DXJ22 DNN22 DDR22 CTV22 CJZ22 CAD22 BQH22 BGL22 AWP22 AMT22 ACX22 TB22 JF22" xr:uid="{00000000-0002-0000-0000-000017000000}">
      <formula1>IF($M$22="X",Leer,X)</formula1>
    </dataValidation>
    <dataValidation allowBlank="1" showErrorMessage="1" sqref="A27:E27 B28:E28 T27:T31 A29:E30 A31 F27:F30 G27:S27 G29:S30" xr:uid="{00000000-0002-0000-0000-000018000000}"/>
    <dataValidation type="custom" showInputMessage="1" showErrorMessage="1" errorTitle="Eingabefehler" error="Auswahl Variante und Zentrum muss ausgewählt sein." sqref="N34:P39" xr:uid="{00000000-0002-0000-0000-000019000000}">
      <formula1>IF(ISNUMBER(N34),IF(AND(A34="Erhebungsbogenverfahren",H34&lt;&gt;"Bitte Zentrum auswählen"),N34,FALSE),FALSE)</formula1>
    </dataValidation>
    <dataValidation type="list" allowBlank="1" showInputMessage="1" showErrorMessage="1" sqref="H35:M35" xr:uid="{00000000-0002-0000-0000-00001A000000}">
      <formula1>INDIRECT(SUBSTITUTE($A$35,"-",""))</formula1>
    </dataValidation>
    <dataValidation type="textLength" allowBlank="1" showErrorMessage="1" errorTitle="Eingabefehler" error="Nur Texteingabe bis 100 Zeichen möglich." sqref="G28:S28" xr:uid="{00000000-0002-0000-0000-00001B000000}">
      <formula1>0</formula1>
      <formula2>100</formula2>
    </dataValidation>
    <dataValidation type="date" allowBlank="1" showInputMessage="1" showErrorMessage="1" errorTitle="Eingabefehler" error="Format: tt.mm.jjjj_x000a__x000a_Zeitraum zwischen 01.01.1900 - 31.12.2017 angeben." sqref="G20:K20" xr:uid="{00000000-0002-0000-0000-00001C000000}">
      <formula1>1</formula1>
      <formula2>43100</formula2>
    </dataValidation>
  </dataValidations>
  <pageMargins left="0.23622047244094491" right="0.23622047244094491" top="0.31496062992125984" bottom="0.51181102362204722" header="0.31496062992125984" footer="0.15748031496062992"/>
  <pageSetup scale="99" orientation="portrait" r:id="rId1"/>
  <headerFooter>
    <oddFooter>&amp;L&amp;"Arial,Regular"&amp;7&amp;F</oddFooter>
  </headerFooter>
  <rowBreaks count="1" manualBreakCount="1">
    <brk id="56" max="18" man="1"/>
  </rowBreaks>
  <drawing r:id="rId2"/>
  <legacyDrawing r:id="rId3"/>
  <extLst>
    <ext xmlns:x14="http://schemas.microsoft.com/office/spreadsheetml/2009/9/main" uri="{CCE6A557-97BC-4b89-ADB6-D9C93CAAB3DF}">
      <x14:dataValidations xmlns:xm="http://schemas.microsoft.com/office/excel/2006/main" xWindow="397" yWindow="561" count="1">
        <x14:dataValidation type="list" allowBlank="1" showInputMessage="1" showErrorMessage="1" xr:uid="{00000000-0002-0000-0000-00001D000000}">
          <x14:formula1>
            <xm:f>Datenquelle!$K$1:$K$2</xm:f>
          </x14:formula1>
          <xm:sqref>A35:A39 A34:E34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573"/>
  <sheetViews>
    <sheetView zoomScaleNormal="100" workbookViewId="0">
      <selection activeCell="A8" sqref="A8"/>
    </sheetView>
  </sheetViews>
  <sheetFormatPr defaultColWidth="11.42578125" defaultRowHeight="15" x14ac:dyDescent="0.25"/>
  <cols>
    <col min="1" max="1" width="27.7109375" customWidth="1"/>
    <col min="2" max="2" width="40.42578125" customWidth="1"/>
    <col min="3" max="3" width="29" customWidth="1"/>
    <col min="4" max="4" width="33.140625" customWidth="1"/>
    <col min="5" max="5" width="25.5703125" customWidth="1"/>
    <col min="6" max="6" width="74.42578125" customWidth="1"/>
    <col min="7" max="7" width="21.42578125" customWidth="1"/>
    <col min="8" max="10" width="11.42578125" customWidth="1"/>
    <col min="11" max="11" width="44.42578125" customWidth="1"/>
  </cols>
  <sheetData>
    <row r="1" spans="1:13" x14ac:dyDescent="0.25">
      <c r="A1" s="14" t="s">
        <v>403</v>
      </c>
      <c r="B1" s="14" t="s">
        <v>404</v>
      </c>
      <c r="C1" s="13" t="s">
        <v>4</v>
      </c>
      <c r="D1" s="14" t="s">
        <v>405</v>
      </c>
      <c r="E1" s="14" t="s">
        <v>406</v>
      </c>
      <c r="F1" s="5"/>
      <c r="G1" s="5"/>
      <c r="K1" s="10" t="s">
        <v>485</v>
      </c>
      <c r="M1" s="67"/>
    </row>
    <row r="2" spans="1:13" x14ac:dyDescent="0.25">
      <c r="A2" s="12" t="s">
        <v>407</v>
      </c>
      <c r="B2" s="15" t="str">
        <f>IF($A$2="","",VLOOKUP($A$2,A6:E291,2,FALSE))</f>
        <v/>
      </c>
      <c r="C2" s="15" t="str">
        <f>IF($A$2="","",VLOOKUP($A$2,B6:E291,2,FALSE))</f>
        <v/>
      </c>
      <c r="D2" s="15" t="str">
        <f>IF($A$2="","",VLOOKUP($A$2,C6:F291,2,FALSE))</f>
        <v/>
      </c>
      <c r="E2" s="15" t="str">
        <f>IF($A$2="","",VLOOKUP($A$2,D6:G291,2,FALSE))</f>
        <v/>
      </c>
      <c r="G2" s="7"/>
      <c r="K2" s="113" t="s">
        <v>858</v>
      </c>
      <c r="M2" s="67" t="s">
        <v>720</v>
      </c>
    </row>
    <row r="4" spans="1:13" x14ac:dyDescent="0.25">
      <c r="A4" s="5"/>
      <c r="B4" s="5"/>
      <c r="C4" s="5"/>
      <c r="D4" s="5"/>
      <c r="E4" s="5"/>
      <c r="F4" s="5"/>
      <c r="G4" s="5"/>
    </row>
    <row r="5" spans="1:13" x14ac:dyDescent="0.25">
      <c r="A5" s="5" t="s">
        <v>403</v>
      </c>
      <c r="B5" s="5" t="s">
        <v>404</v>
      </c>
      <c r="C5" s="5" t="s">
        <v>4</v>
      </c>
      <c r="D5" s="5" t="s">
        <v>405</v>
      </c>
      <c r="E5" s="5" t="s">
        <v>406</v>
      </c>
      <c r="F5" s="65" t="s">
        <v>135</v>
      </c>
      <c r="G5" s="8"/>
    </row>
    <row r="6" spans="1:13" x14ac:dyDescent="0.25">
      <c r="A6" s="6"/>
      <c r="B6" s="6"/>
      <c r="C6" s="6"/>
      <c r="D6" s="6"/>
      <c r="E6" s="6"/>
      <c r="F6" s="6"/>
      <c r="G6" s="8"/>
    </row>
    <row r="7" spans="1:13" x14ac:dyDescent="0.25">
      <c r="A7" s="6" t="s">
        <v>3</v>
      </c>
      <c r="B7" s="6" t="s">
        <v>418</v>
      </c>
      <c r="C7" s="6" t="s">
        <v>418</v>
      </c>
      <c r="D7" s="6" t="s">
        <v>418</v>
      </c>
      <c r="E7" s="6" t="s">
        <v>418</v>
      </c>
      <c r="F7" s="6" t="s">
        <v>139</v>
      </c>
      <c r="G7" s="66" t="s">
        <v>719</v>
      </c>
    </row>
    <row r="8" spans="1:13" x14ac:dyDescent="0.25">
      <c r="A8" s="11" t="s">
        <v>865</v>
      </c>
      <c r="B8" s="11" t="s">
        <v>541</v>
      </c>
      <c r="C8" s="11" t="s">
        <v>15</v>
      </c>
      <c r="D8" s="11" t="s">
        <v>417</v>
      </c>
      <c r="E8" s="11" t="s">
        <v>409</v>
      </c>
      <c r="F8" s="6" t="str">
        <f t="shared" ref="F8:F71" si="0">CONCATENATE(C8," / ",B8," / ",A8)</f>
        <v>Aalen / abc AalenBrustCentrum / FAB-Z-054</v>
      </c>
      <c r="G8" s="8"/>
    </row>
    <row r="9" spans="1:13" x14ac:dyDescent="0.25">
      <c r="A9" s="11" t="s">
        <v>866</v>
      </c>
      <c r="B9" s="11" t="s">
        <v>706</v>
      </c>
      <c r="C9" s="11" t="s">
        <v>451</v>
      </c>
      <c r="D9" s="11" t="s">
        <v>452</v>
      </c>
      <c r="E9" s="11" t="s">
        <v>0</v>
      </c>
      <c r="F9" s="6" t="str">
        <f t="shared" si="0"/>
        <v>Aarau / Brustkrebszentrum am Kantonsspital Aarau / FAB-Z-253-BG</v>
      </c>
      <c r="G9" s="8"/>
    </row>
    <row r="10" spans="1:13" x14ac:dyDescent="0.25">
      <c r="A10" s="11" t="s">
        <v>867</v>
      </c>
      <c r="B10" s="11" t="s">
        <v>868</v>
      </c>
      <c r="C10" s="11" t="s">
        <v>11</v>
      </c>
      <c r="D10" s="11" t="s">
        <v>416</v>
      </c>
      <c r="E10" s="11" t="s">
        <v>412</v>
      </c>
      <c r="F10" s="6" t="str">
        <f t="shared" si="0"/>
        <v>Amberg / Brustkrebszentrum St. Marien Amberg / FAB-Z-057-BG</v>
      </c>
      <c r="G10" s="8"/>
    </row>
    <row r="11" spans="1:13" x14ac:dyDescent="0.25">
      <c r="A11" s="11" t="s">
        <v>869</v>
      </c>
      <c r="B11" s="11" t="s">
        <v>630</v>
      </c>
      <c r="C11" s="11" t="s">
        <v>7</v>
      </c>
      <c r="D11" s="11" t="s">
        <v>453</v>
      </c>
      <c r="E11" s="11" t="s">
        <v>412</v>
      </c>
      <c r="F11" s="6" t="str">
        <f t="shared" si="0"/>
        <v>Ansbach / Brustzentrum Westmittelfranken / FAB-Z-162-BG</v>
      </c>
      <c r="G11" s="8"/>
    </row>
    <row r="12" spans="1:13" x14ac:dyDescent="0.25">
      <c r="A12" s="11" t="s">
        <v>870</v>
      </c>
      <c r="B12" s="11" t="s">
        <v>710</v>
      </c>
      <c r="C12" s="11" t="s">
        <v>711</v>
      </c>
      <c r="D12" s="11" t="s">
        <v>712</v>
      </c>
      <c r="E12" s="11" t="s">
        <v>422</v>
      </c>
      <c r="F12" s="6" t="str">
        <f t="shared" si="0"/>
        <v>Apolda / Brustkrebszentrum am Robert-Koch-Krankenhaus Apolda / FAB-Z-261</v>
      </c>
      <c r="G12" s="8"/>
    </row>
    <row r="13" spans="1:13" x14ac:dyDescent="0.25">
      <c r="A13" s="11" t="s">
        <v>871</v>
      </c>
      <c r="B13" s="11" t="s">
        <v>812</v>
      </c>
      <c r="C13" s="11" t="s">
        <v>54</v>
      </c>
      <c r="D13" s="11" t="s">
        <v>872</v>
      </c>
      <c r="E13" s="11" t="s">
        <v>412</v>
      </c>
      <c r="F13" s="6" t="str">
        <f t="shared" si="0"/>
        <v>Aschaffenburg / Brustzentrum Aschaffenburg / FAB-Z-141-BG</v>
      </c>
      <c r="G13" s="8"/>
    </row>
    <row r="14" spans="1:13" x14ac:dyDescent="0.25">
      <c r="A14" s="11" t="s">
        <v>873</v>
      </c>
      <c r="B14" s="11" t="s">
        <v>568</v>
      </c>
      <c r="C14" s="11" t="s">
        <v>95</v>
      </c>
      <c r="D14" s="11" t="s">
        <v>1277</v>
      </c>
      <c r="E14" s="11" t="s">
        <v>412</v>
      </c>
      <c r="F14" s="6" t="str">
        <f t="shared" si="0"/>
        <v>Augsburg / Brustzentrum Augsburg / FAB-Z-092-BG</v>
      </c>
      <c r="G14" s="8"/>
    </row>
    <row r="15" spans="1:13" x14ac:dyDescent="0.25">
      <c r="A15" s="11" t="s">
        <v>874</v>
      </c>
      <c r="B15" s="11" t="s">
        <v>656</v>
      </c>
      <c r="C15" s="11" t="s">
        <v>95</v>
      </c>
      <c r="D15" s="11" t="s">
        <v>657</v>
      </c>
      <c r="E15" s="11" t="s">
        <v>412</v>
      </c>
      <c r="F15" s="6" t="str">
        <f t="shared" si="0"/>
        <v>Augsburg / Brustzentrum Josefinum Augsburg - QBA / FAB-Z-198</v>
      </c>
      <c r="G15" s="8"/>
    </row>
    <row r="16" spans="1:13" x14ac:dyDescent="0.25">
      <c r="A16" s="11" t="s">
        <v>875</v>
      </c>
      <c r="B16" s="11" t="s">
        <v>689</v>
      </c>
      <c r="C16" s="11" t="s">
        <v>454</v>
      </c>
      <c r="D16" s="11" t="s">
        <v>454</v>
      </c>
      <c r="E16" s="11" t="s">
        <v>413</v>
      </c>
      <c r="F16" s="6" t="str">
        <f t="shared" si="0"/>
        <v>Bad Homburg / Brustkrebszentrum Bad Homburg Hochtaunus-Kliniken / FAB-Z-236-BG</v>
      </c>
      <c r="G16" s="8"/>
    </row>
    <row r="17" spans="1:7" x14ac:dyDescent="0.25">
      <c r="A17" s="11" t="s">
        <v>877</v>
      </c>
      <c r="B17" s="11" t="s">
        <v>670</v>
      </c>
      <c r="C17" s="11" t="s">
        <v>51</v>
      </c>
      <c r="D17" s="11" t="s">
        <v>876</v>
      </c>
      <c r="E17" s="11" t="s">
        <v>419</v>
      </c>
      <c r="F17" s="6" t="str">
        <f t="shared" si="0"/>
        <v>Bad Kreuznach / Brustkrebszentrum Nahe - Krankenhaus St. Marienwörth / FAB-Z-213</v>
      </c>
      <c r="G17" s="8"/>
    </row>
    <row r="18" spans="1:7" x14ac:dyDescent="0.25">
      <c r="A18" s="11" t="s">
        <v>878</v>
      </c>
      <c r="B18" s="11" t="s">
        <v>663</v>
      </c>
      <c r="C18" s="11" t="s">
        <v>35</v>
      </c>
      <c r="D18" s="11" t="s">
        <v>455</v>
      </c>
      <c r="E18" s="11" t="s">
        <v>409</v>
      </c>
      <c r="F18" s="6" t="str">
        <f t="shared" si="0"/>
        <v>Bad Mergentheim / Brustzentrum Tauber-Franken / FAB-Z-204</v>
      </c>
      <c r="G18" s="8"/>
    </row>
    <row r="19" spans="1:7" x14ac:dyDescent="0.25">
      <c r="A19" s="11" t="s">
        <v>879</v>
      </c>
      <c r="B19" s="11" t="s">
        <v>660</v>
      </c>
      <c r="C19" s="11" t="s">
        <v>661</v>
      </c>
      <c r="D19" s="11" t="s">
        <v>662</v>
      </c>
      <c r="E19" s="11" t="s">
        <v>413</v>
      </c>
      <c r="F19" s="6" t="str">
        <f t="shared" si="0"/>
        <v>Bad Nauheim / Brustzentrum Bad Nauheim / FAB-Z-203-BG</v>
      </c>
      <c r="G19" s="8"/>
    </row>
    <row r="20" spans="1:7" x14ac:dyDescent="0.25">
      <c r="A20" s="11" t="s">
        <v>881</v>
      </c>
      <c r="B20" s="11" t="s">
        <v>752</v>
      </c>
      <c r="C20" s="11" t="s">
        <v>122</v>
      </c>
      <c r="D20" s="11" t="s">
        <v>880</v>
      </c>
      <c r="E20" s="11" t="s">
        <v>428</v>
      </c>
      <c r="F20" s="6" t="str">
        <f t="shared" si="0"/>
        <v>Bad Saarow / Brustzentrum im Helios Klinikum Bad Saarow / FAB-Z-040</v>
      </c>
      <c r="G20" s="8"/>
    </row>
    <row r="21" spans="1:7" x14ac:dyDescent="0.25">
      <c r="A21" s="11" t="s">
        <v>883</v>
      </c>
      <c r="B21" s="11" t="s">
        <v>835</v>
      </c>
      <c r="C21" s="11" t="s">
        <v>836</v>
      </c>
      <c r="D21" s="11" t="s">
        <v>882</v>
      </c>
      <c r="E21" s="11" t="s">
        <v>413</v>
      </c>
      <c r="F21" s="6" t="str">
        <f t="shared" si="0"/>
        <v>Bad Soden am Taunus / Brustkrebszentrum der Kliniken des Main-Taunus Kreises am Standort Bad Soden / FAB-Z-296</v>
      </c>
      <c r="G21" s="8"/>
    </row>
    <row r="22" spans="1:7" x14ac:dyDescent="0.25">
      <c r="A22" s="11" t="s">
        <v>884</v>
      </c>
      <c r="B22" s="11" t="s">
        <v>646</v>
      </c>
      <c r="C22" s="11" t="s">
        <v>105</v>
      </c>
      <c r="D22" s="11" t="s">
        <v>837</v>
      </c>
      <c r="E22" s="11" t="s">
        <v>0</v>
      </c>
      <c r="F22" s="6" t="str">
        <f t="shared" si="0"/>
        <v>Baden / Interdisziplinäres Brustzentrum Kantonsspital Baden / FAB-Z-185-BG</v>
      </c>
      <c r="G22" s="8"/>
    </row>
    <row r="23" spans="1:7" x14ac:dyDescent="0.25">
      <c r="A23" s="11" t="s">
        <v>886</v>
      </c>
      <c r="B23" s="11" t="s">
        <v>566</v>
      </c>
      <c r="C23" s="11" t="s">
        <v>100</v>
      </c>
      <c r="D23" s="11" t="s">
        <v>1278</v>
      </c>
      <c r="E23" s="11" t="s">
        <v>409</v>
      </c>
      <c r="F23" s="6" t="str">
        <f t="shared" si="0"/>
        <v>Baden-Baden / Brustzentrum Mittelbaden / FAB-Z-090</v>
      </c>
      <c r="G23" s="8"/>
    </row>
    <row r="24" spans="1:7" x14ac:dyDescent="0.25">
      <c r="A24" s="11" t="s">
        <v>888</v>
      </c>
      <c r="B24" s="11" t="s">
        <v>889</v>
      </c>
      <c r="C24" s="11" t="s">
        <v>890</v>
      </c>
      <c r="D24" s="11" t="s">
        <v>885</v>
      </c>
      <c r="E24" s="11" t="s">
        <v>409</v>
      </c>
      <c r="F24" s="6" t="str">
        <f t="shared" si="0"/>
        <v>Balingen / Brustkrebszentrum Balingen  / FAB-Z-317-BG</v>
      </c>
      <c r="G24" s="8"/>
    </row>
    <row r="25" spans="1:7" x14ac:dyDescent="0.25">
      <c r="A25" s="11" t="s">
        <v>891</v>
      </c>
      <c r="B25" s="11" t="s">
        <v>621</v>
      </c>
      <c r="C25" s="11" t="s">
        <v>99</v>
      </c>
      <c r="D25" s="11" t="s">
        <v>887</v>
      </c>
      <c r="E25" s="11" t="s">
        <v>412</v>
      </c>
      <c r="F25" s="6" t="str">
        <f t="shared" si="0"/>
        <v>Bamberg / Brustzentrum Bamberg / FAB-Z-150-BG</v>
      </c>
      <c r="G25" s="8"/>
    </row>
    <row r="26" spans="1:7" x14ac:dyDescent="0.25">
      <c r="A26" s="11" t="s">
        <v>892</v>
      </c>
      <c r="B26" s="11" t="s">
        <v>893</v>
      </c>
      <c r="C26" s="11" t="s">
        <v>456</v>
      </c>
      <c r="D26" s="11" t="s">
        <v>707</v>
      </c>
      <c r="E26" s="11" t="s">
        <v>0</v>
      </c>
      <c r="F26" s="6" t="str">
        <f t="shared" si="0"/>
        <v>Basel / Brustkrebszentrum Universitätsspital Basel - Bethesda Spital Basel  / FAB-Z-254-1-BG</v>
      </c>
      <c r="G26" s="8"/>
    </row>
    <row r="27" spans="1:7" x14ac:dyDescent="0.25">
      <c r="A27" s="11" t="s">
        <v>894</v>
      </c>
      <c r="B27" s="11" t="s">
        <v>780</v>
      </c>
      <c r="C27" s="11" t="s">
        <v>456</v>
      </c>
      <c r="D27" s="11" t="s">
        <v>1279</v>
      </c>
      <c r="E27" s="11" t="s">
        <v>0</v>
      </c>
      <c r="F27" s="6" t="str">
        <f t="shared" si="0"/>
        <v>Basel / Brustkrebszentrum St. Claraspital Basel / FAB-Z-277</v>
      </c>
      <c r="G27" s="8"/>
    </row>
    <row r="28" spans="1:7" x14ac:dyDescent="0.25">
      <c r="A28" s="11" t="s">
        <v>895</v>
      </c>
      <c r="B28" s="11" t="s">
        <v>893</v>
      </c>
      <c r="C28" s="11" t="s">
        <v>456</v>
      </c>
      <c r="D28" s="11" t="s">
        <v>813</v>
      </c>
      <c r="E28" s="11" t="s">
        <v>0</v>
      </c>
      <c r="F28" s="6" t="str">
        <f t="shared" si="0"/>
        <v>Basel / Brustkrebszentrum Universitätsspital Basel - Bethesda Spital Basel  / FAB-Z-254-2</v>
      </c>
      <c r="G28" s="8"/>
    </row>
    <row r="29" spans="1:7" x14ac:dyDescent="0.25">
      <c r="A29" s="11" t="s">
        <v>896</v>
      </c>
      <c r="B29" s="11" t="s">
        <v>579</v>
      </c>
      <c r="C29" s="11" t="s">
        <v>128</v>
      </c>
      <c r="D29" s="11" t="s">
        <v>457</v>
      </c>
      <c r="E29" s="11" t="s">
        <v>412</v>
      </c>
      <c r="F29" s="6" t="str">
        <f t="shared" si="0"/>
        <v>Bayreuth / Brustzentrum Klinikum Bayreuth / FAB-Z-103-BG</v>
      </c>
      <c r="G29" s="9"/>
    </row>
    <row r="30" spans="1:7" x14ac:dyDescent="0.25">
      <c r="A30" s="11" t="s">
        <v>897</v>
      </c>
      <c r="B30" s="11" t="s">
        <v>501</v>
      </c>
      <c r="C30" s="11" t="s">
        <v>410</v>
      </c>
      <c r="D30" s="11" t="s">
        <v>411</v>
      </c>
      <c r="E30" s="11" t="s">
        <v>410</v>
      </c>
      <c r="F30" s="6" t="str">
        <f t="shared" si="0"/>
        <v>Berlin / Interdisziplinäres Brustkrebszentrum der Charité (IBZ) im Charité Comprehensive Cancer Center / FAB-Z-010-BG</v>
      </c>
      <c r="G30" s="8"/>
    </row>
    <row r="31" spans="1:7" x14ac:dyDescent="0.25">
      <c r="A31" s="11" t="s">
        <v>899</v>
      </c>
      <c r="B31" s="11" t="s">
        <v>510</v>
      </c>
      <c r="C31" s="11" t="s">
        <v>410</v>
      </c>
      <c r="D31" s="11" t="s">
        <v>430</v>
      </c>
      <c r="E31" s="11" t="s">
        <v>410</v>
      </c>
      <c r="F31" s="6" t="str">
        <f t="shared" si="0"/>
        <v>Berlin / Brustzentrum im Sana Klinikum Lichtenberg / FAB-Z-020-BG</v>
      </c>
      <c r="G31" s="9"/>
    </row>
    <row r="32" spans="1:7" x14ac:dyDescent="0.25">
      <c r="A32" s="11" t="s">
        <v>901</v>
      </c>
      <c r="B32" s="11" t="s">
        <v>750</v>
      </c>
      <c r="C32" s="11" t="s">
        <v>410</v>
      </c>
      <c r="D32" s="11" t="s">
        <v>751</v>
      </c>
      <c r="E32" s="11" t="s">
        <v>410</v>
      </c>
      <c r="F32" s="6" t="str">
        <f t="shared" si="0"/>
        <v>Berlin / Brustzentrum an den DRK Kliniken Berlin Köpenick / FAB-Z-031-BG</v>
      </c>
      <c r="G32" s="8"/>
    </row>
    <row r="33" spans="1:7" x14ac:dyDescent="0.25">
      <c r="A33" s="11" t="s">
        <v>902</v>
      </c>
      <c r="B33" s="11" t="s">
        <v>754</v>
      </c>
      <c r="C33" s="11" t="s">
        <v>410</v>
      </c>
      <c r="D33" s="11" t="s">
        <v>898</v>
      </c>
      <c r="E33" s="11" t="s">
        <v>410</v>
      </c>
      <c r="F33" s="6" t="str">
        <f t="shared" si="0"/>
        <v>Berlin / Brustzentrum - City  / FAB-Z-081</v>
      </c>
      <c r="G33" s="9"/>
    </row>
    <row r="34" spans="1:7" x14ac:dyDescent="0.25">
      <c r="A34" s="11" t="s">
        <v>904</v>
      </c>
      <c r="B34" s="11" t="s">
        <v>564</v>
      </c>
      <c r="C34" s="11" t="s">
        <v>410</v>
      </c>
      <c r="D34" s="11" t="s">
        <v>900</v>
      </c>
      <c r="E34" s="11" t="s">
        <v>410</v>
      </c>
      <c r="F34" s="6" t="str">
        <f t="shared" si="0"/>
        <v>Berlin / Brustzentrum im Evangelischen Waldkrankenhaus Spandau / FAB-Z-088-BG</v>
      </c>
      <c r="G34" s="8"/>
    </row>
    <row r="35" spans="1:7" x14ac:dyDescent="0.25">
      <c r="A35" s="11" t="s">
        <v>906</v>
      </c>
      <c r="B35" s="11" t="s">
        <v>593</v>
      </c>
      <c r="C35" s="11" t="s">
        <v>410</v>
      </c>
      <c r="D35" s="11" t="s">
        <v>1280</v>
      </c>
      <c r="E35" s="11" t="s">
        <v>410</v>
      </c>
      <c r="F35" s="6" t="str">
        <f t="shared" si="0"/>
        <v>Berlin / Brustzentrum Westend / FAB-Z-119</v>
      </c>
      <c r="G35" s="8"/>
    </row>
    <row r="36" spans="1:7" x14ac:dyDescent="0.25">
      <c r="A36" s="11" t="s">
        <v>907</v>
      </c>
      <c r="B36" s="11" t="s">
        <v>602</v>
      </c>
      <c r="C36" s="11" t="s">
        <v>410</v>
      </c>
      <c r="D36" s="11" t="s">
        <v>603</v>
      </c>
      <c r="E36" s="11" t="s">
        <v>410</v>
      </c>
      <c r="F36" s="6" t="str">
        <f t="shared" si="0"/>
        <v>Berlin / Interdisziplinäres Brustzentrum Berlin Buch / FAB-Z-130-BG</v>
      </c>
      <c r="G36" s="8"/>
    </row>
    <row r="37" spans="1:7" x14ac:dyDescent="0.25">
      <c r="A37" s="11" t="s">
        <v>909</v>
      </c>
      <c r="B37" s="11" t="s">
        <v>650</v>
      </c>
      <c r="C37" s="11" t="s">
        <v>410</v>
      </c>
      <c r="D37" s="11" t="s">
        <v>903</v>
      </c>
      <c r="E37" s="11" t="s">
        <v>410</v>
      </c>
      <c r="F37" s="6" t="str">
        <f t="shared" si="0"/>
        <v>Berlin / Vivantes Brustzentrum / FAB-Z-190-BG</v>
      </c>
      <c r="G37" s="8"/>
    </row>
    <row r="38" spans="1:7" x14ac:dyDescent="0.25">
      <c r="A38" s="11" t="s">
        <v>910</v>
      </c>
      <c r="B38" s="11" t="s">
        <v>781</v>
      </c>
      <c r="C38" s="11" t="s">
        <v>410</v>
      </c>
      <c r="D38" s="11" t="s">
        <v>905</v>
      </c>
      <c r="E38" s="11" t="s">
        <v>410</v>
      </c>
      <c r="F38" s="6" t="str">
        <f t="shared" si="0"/>
        <v>Berlin / Brustkrebszentrum Waldfriede Berlin / FAB-Z-192-BG</v>
      </c>
      <c r="G38" s="9"/>
    </row>
    <row r="39" spans="1:7" x14ac:dyDescent="0.25">
      <c r="A39" s="11" t="s">
        <v>911</v>
      </c>
      <c r="B39" s="11" t="s">
        <v>838</v>
      </c>
      <c r="C39" s="11" t="s">
        <v>410</v>
      </c>
      <c r="D39" s="11" t="s">
        <v>839</v>
      </c>
      <c r="E39" s="11" t="s">
        <v>410</v>
      </c>
      <c r="F39" s="6" t="str">
        <f t="shared" si="0"/>
        <v>Berlin / Brustkrebszentrum Havelhöhe Berlin / FAB-Z-228</v>
      </c>
      <c r="G39" s="8"/>
    </row>
    <row r="40" spans="1:7" x14ac:dyDescent="0.25">
      <c r="A40" s="11" t="s">
        <v>913</v>
      </c>
      <c r="B40" s="11" t="s">
        <v>914</v>
      </c>
      <c r="C40" s="11" t="s">
        <v>410</v>
      </c>
      <c r="D40" s="11" t="s">
        <v>908</v>
      </c>
      <c r="E40" s="11" t="s">
        <v>410</v>
      </c>
      <c r="F40" s="6" t="str">
        <f t="shared" si="0"/>
        <v>Berlin / Brustkrebszentrum der Park-Klinik Weißensee, Berlin / FAB-Z-232</v>
      </c>
      <c r="G40" s="8"/>
    </row>
    <row r="41" spans="1:7" x14ac:dyDescent="0.25">
      <c r="A41" s="11" t="s">
        <v>915</v>
      </c>
      <c r="B41" s="11" t="s">
        <v>691</v>
      </c>
      <c r="C41" s="11" t="s">
        <v>410</v>
      </c>
      <c r="D41" s="11" t="s">
        <v>692</v>
      </c>
      <c r="E41" s="11" t="s">
        <v>410</v>
      </c>
      <c r="F41" s="6" t="str">
        <f t="shared" si="0"/>
        <v>Berlin / Brustkrebszentrum Martin-Luther-Krankenhaus Berlin / FAB-Z-238-BG</v>
      </c>
      <c r="G41" s="8"/>
    </row>
    <row r="42" spans="1:7" x14ac:dyDescent="0.25">
      <c r="A42" s="11" t="s">
        <v>917</v>
      </c>
      <c r="B42" s="11" t="s">
        <v>680</v>
      </c>
      <c r="C42" s="11" t="s">
        <v>458</v>
      </c>
      <c r="D42" s="11" t="s">
        <v>681</v>
      </c>
      <c r="E42" s="11" t="s">
        <v>0</v>
      </c>
      <c r="F42" s="6" t="str">
        <f t="shared" si="0"/>
        <v>Bern / Universitäres Brustkrebszentrum Inselspital Bern / FAB-Z-229-BG</v>
      </c>
      <c r="G42" s="8"/>
    </row>
    <row r="43" spans="1:7" x14ac:dyDescent="0.25">
      <c r="A43" s="11" t="s">
        <v>919</v>
      </c>
      <c r="B43" s="11" t="s">
        <v>782</v>
      </c>
      <c r="C43" s="11" t="s">
        <v>458</v>
      </c>
      <c r="D43" s="11" t="s">
        <v>912</v>
      </c>
      <c r="E43" s="11" t="s">
        <v>0</v>
      </c>
      <c r="F43" s="6" t="str">
        <f t="shared" si="0"/>
        <v>Bern / Brustkrebszentrum Lindenhof Bern / FAB-Z-278-1-BG</v>
      </c>
      <c r="G43" s="8"/>
    </row>
    <row r="44" spans="1:7" x14ac:dyDescent="0.25">
      <c r="A44" s="11" t="s">
        <v>921</v>
      </c>
      <c r="B44" s="11" t="s">
        <v>782</v>
      </c>
      <c r="C44" s="11" t="s">
        <v>458</v>
      </c>
      <c r="D44" s="11" t="s">
        <v>783</v>
      </c>
      <c r="E44" s="11" t="s">
        <v>0</v>
      </c>
      <c r="F44" s="6" t="str">
        <f t="shared" si="0"/>
        <v>Bern / Brustkrebszentrum Lindenhof Bern / FAB-Z-278-2</v>
      </c>
      <c r="G44" s="8"/>
    </row>
    <row r="45" spans="1:7" x14ac:dyDescent="0.25">
      <c r="A45" s="11" t="s">
        <v>923</v>
      </c>
      <c r="B45" s="11" t="s">
        <v>598</v>
      </c>
      <c r="C45" s="11" t="s">
        <v>784</v>
      </c>
      <c r="D45" s="11" t="s">
        <v>916</v>
      </c>
      <c r="E45" s="11" t="s">
        <v>409</v>
      </c>
      <c r="F45" s="6" t="str">
        <f t="shared" si="0"/>
        <v>Biberach an der Riss / Brustzentrum Donau-Riß / FAB-Z-126-1</v>
      </c>
      <c r="G45" s="8"/>
    </row>
    <row r="46" spans="1:7" x14ac:dyDescent="0.25">
      <c r="A46" s="11" t="s">
        <v>925</v>
      </c>
      <c r="B46" s="11" t="s">
        <v>549</v>
      </c>
      <c r="C46" s="11" t="s">
        <v>129</v>
      </c>
      <c r="D46" s="11" t="s">
        <v>1281</v>
      </c>
      <c r="E46" s="11" t="s">
        <v>408</v>
      </c>
      <c r="F46" s="6" t="str">
        <f t="shared" si="0"/>
        <v>Bielefeld / Brustzentrum Franziskus Hospital Bielefeld / FAB-Z-065</v>
      </c>
      <c r="G46" s="8"/>
    </row>
    <row r="47" spans="1:7" x14ac:dyDescent="0.25">
      <c r="A47" s="11" t="s">
        <v>926</v>
      </c>
      <c r="B47" s="11" t="s">
        <v>814</v>
      </c>
      <c r="C47" s="11" t="s">
        <v>39</v>
      </c>
      <c r="D47" s="11" t="s">
        <v>918</v>
      </c>
      <c r="E47" s="11" t="s">
        <v>409</v>
      </c>
      <c r="F47" s="6" t="str">
        <f t="shared" si="0"/>
        <v>Böblingen / Interdisziplinäres Brustzentrum Böblingen / FAB-Z-027-BG</v>
      </c>
      <c r="G47" s="8"/>
    </row>
    <row r="48" spans="1:7" x14ac:dyDescent="0.25">
      <c r="A48" s="11" t="s">
        <v>928</v>
      </c>
      <c r="B48" s="11" t="s">
        <v>929</v>
      </c>
      <c r="C48" s="11" t="s">
        <v>930</v>
      </c>
      <c r="D48" s="11" t="s">
        <v>920</v>
      </c>
      <c r="E48" s="11" t="s">
        <v>408</v>
      </c>
      <c r="F48" s="6" t="str">
        <f t="shared" si="0"/>
        <v>Bochum / Brustkrebszentrum Augusta Bochum / FAB-Z-300-BG</v>
      </c>
      <c r="G48" s="8"/>
    </row>
    <row r="49" spans="1:7" x14ac:dyDescent="0.25">
      <c r="A49" s="11" t="s">
        <v>931</v>
      </c>
      <c r="B49" s="11" t="s">
        <v>738</v>
      </c>
      <c r="C49" s="11" t="s">
        <v>80</v>
      </c>
      <c r="D49" s="11" t="s">
        <v>922</v>
      </c>
      <c r="E49" s="11" t="s">
        <v>408</v>
      </c>
      <c r="F49" s="6" t="str">
        <f t="shared" si="0"/>
        <v>Bonn / Brustkrebszentrum im CIO Bonn / FAB-Z-129-BG</v>
      </c>
      <c r="G49" s="8"/>
    </row>
    <row r="50" spans="1:7" x14ac:dyDescent="0.25">
      <c r="A50" s="11" t="s">
        <v>933</v>
      </c>
      <c r="B50" s="11" t="s">
        <v>934</v>
      </c>
      <c r="C50" s="11" t="s">
        <v>80</v>
      </c>
      <c r="D50" s="11" t="s">
        <v>924</v>
      </c>
      <c r="E50" s="11" t="s">
        <v>408</v>
      </c>
      <c r="F50" s="6" t="str">
        <f t="shared" si="0"/>
        <v>Bonn / Brustkrebszentrum der GFO Kliniken Bonn, St. Marien Hospital / FAB-Z-174-BG</v>
      </c>
      <c r="G50" s="8"/>
    </row>
    <row r="51" spans="1:7" x14ac:dyDescent="0.25">
      <c r="A51" s="11" t="s">
        <v>936</v>
      </c>
      <c r="B51" s="11" t="s">
        <v>840</v>
      </c>
      <c r="C51" s="11" t="s">
        <v>22</v>
      </c>
      <c r="D51" s="11" t="s">
        <v>1282</v>
      </c>
      <c r="E51" s="11" t="s">
        <v>414</v>
      </c>
      <c r="F51" s="6" t="str">
        <f t="shared" si="0"/>
        <v>Borna / Brustkrebszentrum Borna - Leipziger Land / FAB-Z-132</v>
      </c>
      <c r="G51" s="8"/>
    </row>
    <row r="52" spans="1:7" x14ac:dyDescent="0.25">
      <c r="A52" s="11" t="s">
        <v>938</v>
      </c>
      <c r="B52" s="11" t="s">
        <v>636</v>
      </c>
      <c r="C52" s="11" t="s">
        <v>34</v>
      </c>
      <c r="D52" s="11" t="s">
        <v>637</v>
      </c>
      <c r="E52" s="11" t="s">
        <v>408</v>
      </c>
      <c r="F52" s="6" t="str">
        <f t="shared" si="0"/>
        <v>Bottrop / Brustzentrum Marienhospital Bottrop / FAB-Z-171-BG</v>
      </c>
      <c r="G52" s="8"/>
    </row>
    <row r="53" spans="1:7" x14ac:dyDescent="0.25">
      <c r="A53" s="11" t="s">
        <v>940</v>
      </c>
      <c r="B53" s="11" t="s">
        <v>785</v>
      </c>
      <c r="C53" s="11" t="s">
        <v>94</v>
      </c>
      <c r="D53" s="11" t="s">
        <v>927</v>
      </c>
      <c r="E53" s="11" t="s">
        <v>428</v>
      </c>
      <c r="F53" s="6" t="str">
        <f t="shared" si="0"/>
        <v>Brandenburg an der Havel / Brandenburgisches Brustkrebszentrum  / FAB-Z-148-BG</v>
      </c>
      <c r="G53" s="8"/>
    </row>
    <row r="54" spans="1:7" x14ac:dyDescent="0.25">
      <c r="A54" s="11" t="s">
        <v>942</v>
      </c>
      <c r="B54" s="11" t="s">
        <v>567</v>
      </c>
      <c r="C54" s="11" t="s">
        <v>459</v>
      </c>
      <c r="D54" s="11" t="s">
        <v>460</v>
      </c>
      <c r="E54" s="11" t="s">
        <v>415</v>
      </c>
      <c r="F54" s="6" t="str">
        <f t="shared" si="0"/>
        <v>Braunschweig / Interdisziplinäres Brustzentrum Braunschweig / FAB-Z-091-BG</v>
      </c>
      <c r="G54" s="8"/>
    </row>
    <row r="55" spans="1:7" x14ac:dyDescent="0.25">
      <c r="A55" s="11" t="s">
        <v>943</v>
      </c>
      <c r="B55" s="11" t="s">
        <v>528</v>
      </c>
      <c r="C55" s="11" t="s">
        <v>425</v>
      </c>
      <c r="D55" s="11" t="s">
        <v>932</v>
      </c>
      <c r="E55" s="11" t="s">
        <v>425</v>
      </c>
      <c r="F55" s="6" t="str">
        <f t="shared" si="0"/>
        <v>Bremen / Brustkrebszentrum im DIAKO Bremen / FAB-Z-037</v>
      </c>
      <c r="G55" s="8"/>
    </row>
    <row r="56" spans="1:7" x14ac:dyDescent="0.25">
      <c r="A56" s="11" t="s">
        <v>944</v>
      </c>
      <c r="B56" s="11" t="s">
        <v>542</v>
      </c>
      <c r="C56" s="11" t="s">
        <v>425</v>
      </c>
      <c r="D56" s="11" t="s">
        <v>935</v>
      </c>
      <c r="E56" s="11" t="s">
        <v>425</v>
      </c>
      <c r="F56" s="6" t="str">
        <f t="shared" si="0"/>
        <v>Bremen / Brustzentrum St. Joseph-Stift Bremen / FAB-Z-058</v>
      </c>
      <c r="G56" s="9"/>
    </row>
    <row r="57" spans="1:7" x14ac:dyDescent="0.25">
      <c r="A57" s="11" t="s">
        <v>945</v>
      </c>
      <c r="B57" s="11" t="s">
        <v>493</v>
      </c>
      <c r="C57" s="11" t="s">
        <v>425</v>
      </c>
      <c r="D57" s="11" t="s">
        <v>937</v>
      </c>
      <c r="E57" s="11" t="s">
        <v>425</v>
      </c>
      <c r="F57" s="6" t="str">
        <f t="shared" si="0"/>
        <v>Bremen / Brustkrebszentrum Bremen-Mitte / FAB-Z-005-BG</v>
      </c>
      <c r="G57" s="8"/>
    </row>
    <row r="58" spans="1:7" x14ac:dyDescent="0.25">
      <c r="A58" s="11" t="s">
        <v>947</v>
      </c>
      <c r="B58" s="11" t="s">
        <v>546</v>
      </c>
      <c r="C58" s="11" t="s">
        <v>461</v>
      </c>
      <c r="D58" s="11" t="s">
        <v>939</v>
      </c>
      <c r="E58" s="11" t="s">
        <v>425</v>
      </c>
      <c r="F58" s="6" t="str">
        <f t="shared" si="0"/>
        <v>Bremerhaven / Brustzentrum Bremerhaven / FAB-Z-061</v>
      </c>
      <c r="G58" s="8"/>
    </row>
    <row r="59" spans="1:7" x14ac:dyDescent="0.25">
      <c r="A59" s="11" t="s">
        <v>948</v>
      </c>
      <c r="B59" s="11" t="s">
        <v>608</v>
      </c>
      <c r="C59" s="11" t="s">
        <v>610</v>
      </c>
      <c r="D59" s="11" t="s">
        <v>1283</v>
      </c>
      <c r="E59" s="11" t="s">
        <v>236</v>
      </c>
      <c r="F59" s="6" t="str">
        <f t="shared" si="0"/>
        <v>Brixen / Brustgesundheitszentrum Brixen - Meran Partner der Universitätsklinik Innsbruck / FAB-Z-137-2</v>
      </c>
      <c r="G59" s="8"/>
    </row>
    <row r="60" spans="1:7" x14ac:dyDescent="0.25">
      <c r="A60" s="11" t="s">
        <v>950</v>
      </c>
      <c r="B60" s="11" t="s">
        <v>556</v>
      </c>
      <c r="C60" s="11" t="s">
        <v>89</v>
      </c>
      <c r="D60" s="11" t="s">
        <v>941</v>
      </c>
      <c r="E60" s="11" t="s">
        <v>409</v>
      </c>
      <c r="F60" s="6" t="str">
        <f t="shared" si="0"/>
        <v>Bruchsal / Bruchsaler Brustzentrum / FAB-Z-074</v>
      </c>
      <c r="G60" s="8"/>
    </row>
    <row r="61" spans="1:7" x14ac:dyDescent="0.25">
      <c r="A61" s="11" t="s">
        <v>952</v>
      </c>
      <c r="B61" s="11" t="s">
        <v>664</v>
      </c>
      <c r="C61" s="11" t="s">
        <v>92</v>
      </c>
      <c r="D61" s="11" t="s">
        <v>429</v>
      </c>
      <c r="E61" s="11" t="s">
        <v>415</v>
      </c>
      <c r="F61" s="6" t="str">
        <f t="shared" si="0"/>
        <v>Buchholz in der Nordheide / Brustzentrum Buchholz-Winsen / FAB-Z-205-1</v>
      </c>
      <c r="G61" s="8"/>
    </row>
    <row r="62" spans="1:7" x14ac:dyDescent="0.25">
      <c r="A62" s="11" t="s">
        <v>954</v>
      </c>
      <c r="B62" s="11" t="s">
        <v>624</v>
      </c>
      <c r="C62" s="11" t="s">
        <v>625</v>
      </c>
      <c r="D62" s="11" t="s">
        <v>626</v>
      </c>
      <c r="E62" s="11" t="s">
        <v>415</v>
      </c>
      <c r="F62" s="6" t="str">
        <f t="shared" si="0"/>
        <v>Buxtehude / Brustzentrum Stade-Buxtehude / FAB-Z-159-2</v>
      </c>
      <c r="G62" s="8"/>
    </row>
    <row r="63" spans="1:7" x14ac:dyDescent="0.25">
      <c r="A63" s="11" t="s">
        <v>956</v>
      </c>
      <c r="B63" s="11" t="s">
        <v>687</v>
      </c>
      <c r="C63" s="11" t="s">
        <v>123</v>
      </c>
      <c r="D63" s="11" t="s">
        <v>688</v>
      </c>
      <c r="E63" s="11" t="s">
        <v>415</v>
      </c>
      <c r="F63" s="6" t="str">
        <f t="shared" si="0"/>
        <v>Celle / Brustzentrum Celle / FAB-Z-235</v>
      </c>
      <c r="G63" s="8"/>
    </row>
    <row r="64" spans="1:7" x14ac:dyDescent="0.25">
      <c r="A64" s="11" t="s">
        <v>958</v>
      </c>
      <c r="B64" s="11" t="s">
        <v>519</v>
      </c>
      <c r="C64" s="11" t="s">
        <v>12</v>
      </c>
      <c r="D64" s="11" t="s">
        <v>946</v>
      </c>
      <c r="E64" s="11" t="s">
        <v>414</v>
      </c>
      <c r="F64" s="6" t="str">
        <f t="shared" si="0"/>
        <v>Chemnitz / Brustzentrum Chemnitz / FAB-Z-030-1</v>
      </c>
      <c r="G64" s="9"/>
    </row>
    <row r="65" spans="1:7" x14ac:dyDescent="0.25">
      <c r="A65" s="11" t="s">
        <v>959</v>
      </c>
      <c r="B65" s="11" t="s">
        <v>639</v>
      </c>
      <c r="C65" s="11" t="s">
        <v>12</v>
      </c>
      <c r="D65" s="11" t="s">
        <v>640</v>
      </c>
      <c r="E65" s="11" t="s">
        <v>414</v>
      </c>
      <c r="F65" s="6" t="str">
        <f t="shared" si="0"/>
        <v>Chemnitz / Brustkrebszentrum DRK Krankenhaus Chemnitz-Rabenstein / FAB-Z-177</v>
      </c>
      <c r="G65" s="8"/>
    </row>
    <row r="66" spans="1:7" x14ac:dyDescent="0.25">
      <c r="A66" s="11" t="s">
        <v>961</v>
      </c>
      <c r="B66" s="11" t="s">
        <v>962</v>
      </c>
      <c r="C66" s="11" t="s">
        <v>714</v>
      </c>
      <c r="D66" s="11" t="s">
        <v>949</v>
      </c>
      <c r="E66" s="11" t="s">
        <v>0</v>
      </c>
      <c r="F66" s="6" t="str">
        <f t="shared" si="0"/>
        <v>Chur / Brustkrebszentrum des Tumorzentrums Südostschweiz am Kantonsspital Graubünden / FAB-Z-263</v>
      </c>
      <c r="G66" s="8"/>
    </row>
    <row r="67" spans="1:7" x14ac:dyDescent="0.25">
      <c r="A67" s="11" t="s">
        <v>964</v>
      </c>
      <c r="B67" s="11" t="s">
        <v>965</v>
      </c>
      <c r="C67" s="11" t="s">
        <v>966</v>
      </c>
      <c r="D67" s="11" t="s">
        <v>951</v>
      </c>
      <c r="E67" s="11" t="s">
        <v>324</v>
      </c>
      <c r="F67" s="6" t="str">
        <f t="shared" si="0"/>
        <v>Cluj-Napoca / Breast Cancer Centre IOCN / FAB-Z-312</v>
      </c>
      <c r="G67" s="8"/>
    </row>
    <row r="68" spans="1:7" x14ac:dyDescent="0.25">
      <c r="A68" s="11" t="s">
        <v>968</v>
      </c>
      <c r="B68" s="11" t="s">
        <v>969</v>
      </c>
      <c r="C68" s="11" t="s">
        <v>31</v>
      </c>
      <c r="D68" s="11" t="s">
        <v>953</v>
      </c>
      <c r="E68" s="11" t="s">
        <v>412</v>
      </c>
      <c r="F68" s="6" t="str">
        <f t="shared" si="0"/>
        <v>Coburg / Brustkrebszentrum Sana Kliniken Oberfranken – Klinikum Coburg / FAB-Z-151-BG</v>
      </c>
      <c r="G68" s="9"/>
    </row>
    <row r="69" spans="1:7" x14ac:dyDescent="0.25">
      <c r="A69" s="11" t="s">
        <v>971</v>
      </c>
      <c r="B69" s="11" t="s">
        <v>972</v>
      </c>
      <c r="C69" s="11" t="s">
        <v>973</v>
      </c>
      <c r="D69" s="11" t="s">
        <v>955</v>
      </c>
      <c r="E69" s="11" t="s">
        <v>428</v>
      </c>
      <c r="F69" s="6" t="str">
        <f t="shared" si="0"/>
        <v>Cottbus / Brustkrebszentrum an der Medizinischen Universität Lausitz- Carl Thiem | Cottbus / FAB-Z-267-BG</v>
      </c>
      <c r="G69" s="8"/>
    </row>
    <row r="70" spans="1:7" x14ac:dyDescent="0.25">
      <c r="A70" s="11" t="s">
        <v>975</v>
      </c>
      <c r="B70" s="11" t="s">
        <v>573</v>
      </c>
      <c r="C70" s="11" t="s">
        <v>47</v>
      </c>
      <c r="D70" s="11" t="s">
        <v>957</v>
      </c>
      <c r="E70" s="11" t="s">
        <v>412</v>
      </c>
      <c r="F70" s="6" t="str">
        <f t="shared" si="0"/>
        <v>Dachau / Brustzentrum Dachau / FAB-Z-097</v>
      </c>
      <c r="G70" s="8"/>
    </row>
    <row r="71" spans="1:7" x14ac:dyDescent="0.25">
      <c r="A71" s="11" t="s">
        <v>977</v>
      </c>
      <c r="B71" s="11" t="s">
        <v>682</v>
      </c>
      <c r="C71" s="11" t="s">
        <v>73</v>
      </c>
      <c r="D71" s="11" t="s">
        <v>683</v>
      </c>
      <c r="E71" s="11" t="s">
        <v>413</v>
      </c>
      <c r="F71" s="6" t="str">
        <f t="shared" si="0"/>
        <v>Darmstadt / Südhessisches Brustzentrum Darmstadt / FAB-Z-230-BG</v>
      </c>
      <c r="G71" s="8"/>
    </row>
    <row r="72" spans="1:7" x14ac:dyDescent="0.25">
      <c r="A72" s="11" t="s">
        <v>978</v>
      </c>
      <c r="B72" s="11" t="s">
        <v>786</v>
      </c>
      <c r="C72" s="11" t="s">
        <v>49</v>
      </c>
      <c r="D72" s="11" t="s">
        <v>1284</v>
      </c>
      <c r="E72" s="11" t="s">
        <v>412</v>
      </c>
      <c r="F72" s="6" t="str">
        <f t="shared" ref="F72:F135" si="1">CONCATENATE(C72," / ",B72," / ",A72)</f>
        <v>Deggendorf / Brustkrebszentrum des DONAUISAR Klinikums Deggendorf / FAB-Z-056-BG</v>
      </c>
      <c r="G72" s="8"/>
    </row>
    <row r="73" spans="1:7" x14ac:dyDescent="0.25">
      <c r="A73" s="11" t="s">
        <v>979</v>
      </c>
      <c r="B73" s="11" t="s">
        <v>980</v>
      </c>
      <c r="C73" s="11" t="s">
        <v>981</v>
      </c>
      <c r="D73" s="11" t="s">
        <v>960</v>
      </c>
      <c r="E73" s="11" t="s">
        <v>420</v>
      </c>
      <c r="F73" s="6" t="str">
        <f t="shared" si="1"/>
        <v>Dessau-Roßlau / Brustkrebszentrum am Städtischen Klinikum Dessau / FAB-Z-302</v>
      </c>
      <c r="G73" s="8"/>
    </row>
    <row r="74" spans="1:7" x14ac:dyDescent="0.25">
      <c r="A74" s="11" t="s">
        <v>983</v>
      </c>
      <c r="B74" s="11" t="s">
        <v>658</v>
      </c>
      <c r="C74" s="11" t="s">
        <v>81</v>
      </c>
      <c r="D74" s="11" t="s">
        <v>1285</v>
      </c>
      <c r="E74" s="11" t="s">
        <v>412</v>
      </c>
      <c r="F74" s="6" t="str">
        <f t="shared" si="1"/>
        <v>Donauwörth / Brustzentrum Donauwörth / FAB-Z-200</v>
      </c>
      <c r="G74" s="8"/>
    </row>
    <row r="75" spans="1:7" x14ac:dyDescent="0.25">
      <c r="A75" s="11" t="s">
        <v>985</v>
      </c>
      <c r="B75" s="11" t="s">
        <v>986</v>
      </c>
      <c r="C75" s="11" t="s">
        <v>987</v>
      </c>
      <c r="D75" s="11" t="s">
        <v>963</v>
      </c>
      <c r="E75" s="11" t="s">
        <v>408</v>
      </c>
      <c r="F75" s="6" t="str">
        <f t="shared" si="1"/>
        <v>Dortmund / Brustkrebszentrum Klinikum Dortmund / FAB-Z-307</v>
      </c>
      <c r="G75" s="8"/>
    </row>
    <row r="76" spans="1:7" x14ac:dyDescent="0.25">
      <c r="A76" s="11" t="s">
        <v>988</v>
      </c>
      <c r="B76" s="11" t="s">
        <v>787</v>
      </c>
      <c r="C76" s="11" t="s">
        <v>107</v>
      </c>
      <c r="D76" s="11" t="s">
        <v>967</v>
      </c>
      <c r="E76" s="11" t="s">
        <v>414</v>
      </c>
      <c r="F76" s="6" t="str">
        <f t="shared" si="1"/>
        <v>Dresden / Regionales Brustzentrum Dresden am Nationalen Centrum für Tumorerkrankungen Dresden (NCT/UCC) / FAB-Z-064-1-BG</v>
      </c>
      <c r="G76" s="8"/>
    </row>
    <row r="77" spans="1:7" x14ac:dyDescent="0.25">
      <c r="A77" s="11" t="s">
        <v>989</v>
      </c>
      <c r="B77" s="11" t="s">
        <v>591</v>
      </c>
      <c r="C77" s="11" t="s">
        <v>107</v>
      </c>
      <c r="D77" s="11" t="s">
        <v>970</v>
      </c>
      <c r="E77" s="11" t="s">
        <v>414</v>
      </c>
      <c r="F77" s="6" t="str">
        <f t="shared" si="1"/>
        <v>Dresden / Brustzentrum Dresden / FAB-Z-116-BG</v>
      </c>
      <c r="G77" s="8"/>
    </row>
    <row r="78" spans="1:7" x14ac:dyDescent="0.25">
      <c r="A78" s="11" t="s">
        <v>990</v>
      </c>
      <c r="B78" s="11" t="s">
        <v>787</v>
      </c>
      <c r="C78" s="11" t="s">
        <v>107</v>
      </c>
      <c r="D78" s="11" t="s">
        <v>1286</v>
      </c>
      <c r="E78" s="11" t="s">
        <v>414</v>
      </c>
      <c r="F78" s="6" t="str">
        <f t="shared" si="1"/>
        <v>Dresden / Regionales Brustzentrum Dresden am Nationalen Centrum für Tumorerkrankungen Dresden (NCT/UCC) / FAB-Z-064-2</v>
      </c>
      <c r="G78" s="8"/>
    </row>
    <row r="79" spans="1:7" x14ac:dyDescent="0.25">
      <c r="A79" s="11" t="s">
        <v>992</v>
      </c>
      <c r="B79" s="11" t="s">
        <v>787</v>
      </c>
      <c r="C79" s="11" t="s">
        <v>107</v>
      </c>
      <c r="D79" s="11" t="s">
        <v>974</v>
      </c>
      <c r="E79" s="11" t="s">
        <v>414</v>
      </c>
      <c r="F79" s="6" t="str">
        <f t="shared" si="1"/>
        <v>Dresden / Regionales Brustzentrum Dresden am Nationalen Centrum für Tumorerkrankungen Dresden (NCT/UCC) / FAB-Z-064-3</v>
      </c>
      <c r="G79" s="8"/>
    </row>
    <row r="80" spans="1:7" x14ac:dyDescent="0.25">
      <c r="A80" s="11" t="s">
        <v>993</v>
      </c>
      <c r="B80" s="11" t="s">
        <v>633</v>
      </c>
      <c r="C80" s="11" t="s">
        <v>58</v>
      </c>
      <c r="D80" s="11" t="s">
        <v>976</v>
      </c>
      <c r="E80" s="11" t="s">
        <v>408</v>
      </c>
      <c r="F80" s="6" t="str">
        <f t="shared" si="1"/>
        <v>Düsseldorf / Interdisziplinäres Brustzentrum Düsseldorf / FAB-Z-167-BG</v>
      </c>
      <c r="G80" s="8"/>
    </row>
    <row r="81" spans="1:7" x14ac:dyDescent="0.25">
      <c r="A81" s="11" t="s">
        <v>995</v>
      </c>
      <c r="B81" s="11" t="s">
        <v>705</v>
      </c>
      <c r="C81" s="11" t="s">
        <v>58</v>
      </c>
      <c r="D81" s="11" t="s">
        <v>462</v>
      </c>
      <c r="E81" s="11" t="s">
        <v>408</v>
      </c>
      <c r="F81" s="6" t="str">
        <f t="shared" si="1"/>
        <v>Düsseldorf / Brustkrebszentrum am Marien Hospital Düsseldorf / FAB-Z-252</v>
      </c>
      <c r="G81" s="8"/>
    </row>
    <row r="82" spans="1:7" x14ac:dyDescent="0.25">
      <c r="A82" s="11" t="s">
        <v>997</v>
      </c>
      <c r="B82" s="11" t="s">
        <v>788</v>
      </c>
      <c r="C82" s="11" t="s">
        <v>58</v>
      </c>
      <c r="D82" s="11" t="s">
        <v>789</v>
      </c>
      <c r="E82" s="11" t="s">
        <v>408</v>
      </c>
      <c r="F82" s="6" t="str">
        <f t="shared" si="1"/>
        <v>Düsseldorf / Brustkrebszentrum am Evangelischen Krankenhaus Düsseldorf / FAB-Z-284</v>
      </c>
      <c r="G82" s="8"/>
    </row>
    <row r="83" spans="1:7" x14ac:dyDescent="0.25">
      <c r="A83" s="11" t="s">
        <v>998</v>
      </c>
      <c r="B83" s="11" t="s">
        <v>507</v>
      </c>
      <c r="C83" s="11" t="s">
        <v>508</v>
      </c>
      <c r="D83" s="11" t="s">
        <v>1287</v>
      </c>
      <c r="E83" s="11" t="s">
        <v>412</v>
      </c>
      <c r="F83" s="6" t="str">
        <f t="shared" si="1"/>
        <v>Ebersberg / Kooperatives Brustzentrum Südostbayern / FAB-Z-015-2</v>
      </c>
      <c r="G83" s="8"/>
    </row>
    <row r="84" spans="1:7" x14ac:dyDescent="0.25">
      <c r="A84" s="11" t="s">
        <v>999</v>
      </c>
      <c r="B84" s="11" t="s">
        <v>521</v>
      </c>
      <c r="C84" s="11" t="s">
        <v>522</v>
      </c>
      <c r="D84" s="11" t="s">
        <v>982</v>
      </c>
      <c r="E84" s="11" t="s">
        <v>412</v>
      </c>
      <c r="F84" s="6" t="str">
        <f t="shared" si="1"/>
        <v>Eggenfelden / Brustzentrum Eggenfelden / FAB-Z-032</v>
      </c>
      <c r="G84" s="8"/>
    </row>
    <row r="85" spans="1:7" x14ac:dyDescent="0.25">
      <c r="A85" s="11" t="s">
        <v>1000</v>
      </c>
      <c r="B85" s="11" t="s">
        <v>598</v>
      </c>
      <c r="C85" s="11" t="s">
        <v>599</v>
      </c>
      <c r="D85" s="11" t="s">
        <v>984</v>
      </c>
      <c r="E85" s="11" t="s">
        <v>409</v>
      </c>
      <c r="F85" s="6" t="str">
        <f t="shared" si="1"/>
        <v>Ehingen (Donau) / Brustzentrum Donau-Riß / FAB-Z-126-2</v>
      </c>
      <c r="G85" s="8"/>
    </row>
    <row r="86" spans="1:7" x14ac:dyDescent="0.25">
      <c r="A86" s="11" t="s">
        <v>1002</v>
      </c>
      <c r="B86" s="11" t="s">
        <v>516</v>
      </c>
      <c r="C86" s="11" t="s">
        <v>517</v>
      </c>
      <c r="D86" s="11" t="s">
        <v>1288</v>
      </c>
      <c r="E86" s="11" t="s">
        <v>409</v>
      </c>
      <c r="F86" s="6" t="str">
        <f t="shared" si="1"/>
        <v>Emmendingen / Brustzentrum Südbaden / FAB-Z-028-2</v>
      </c>
      <c r="G86" s="8"/>
    </row>
    <row r="87" spans="1:7" x14ac:dyDescent="0.25">
      <c r="A87" s="11" t="s">
        <v>1003</v>
      </c>
      <c r="B87" s="11" t="s">
        <v>790</v>
      </c>
      <c r="C87" s="11" t="s">
        <v>791</v>
      </c>
      <c r="D87" s="11" t="s">
        <v>1289</v>
      </c>
      <c r="E87" s="11" t="s">
        <v>422</v>
      </c>
      <c r="F87" s="6" t="str">
        <f t="shared" si="1"/>
        <v>Erfurt / Helios Brustzentrum Erfurt / FAB-Z-077-BG</v>
      </c>
      <c r="G87" s="8"/>
    </row>
    <row r="88" spans="1:7" x14ac:dyDescent="0.25">
      <c r="A88" s="11" t="s">
        <v>1004</v>
      </c>
      <c r="B88" s="11" t="s">
        <v>536</v>
      </c>
      <c r="C88" s="11" t="s">
        <v>103</v>
      </c>
      <c r="D88" s="11" t="s">
        <v>841</v>
      </c>
      <c r="E88" s="11" t="s">
        <v>412</v>
      </c>
      <c r="F88" s="6" t="str">
        <f t="shared" si="1"/>
        <v>Erlangen / Universitäts-Brustzentrum Franken / FAB-Z-048-BG</v>
      </c>
      <c r="G88" s="8"/>
    </row>
    <row r="89" spans="1:7" x14ac:dyDescent="0.25">
      <c r="A89" s="11" t="s">
        <v>1006</v>
      </c>
      <c r="B89" s="11" t="s">
        <v>503</v>
      </c>
      <c r="C89" s="11" t="s">
        <v>504</v>
      </c>
      <c r="D89" s="11" t="s">
        <v>505</v>
      </c>
      <c r="E89" s="11" t="s">
        <v>408</v>
      </c>
      <c r="F89" s="6" t="str">
        <f t="shared" si="1"/>
        <v>Eschweiler / Euregio-Brust-Zentrum St.-Antonius-Hospital / FAB-Z-013</v>
      </c>
      <c r="G89" s="9"/>
    </row>
    <row r="90" spans="1:7" x14ac:dyDescent="0.25">
      <c r="A90" s="11" t="s">
        <v>1007</v>
      </c>
      <c r="B90" s="11" t="s">
        <v>685</v>
      </c>
      <c r="C90" s="11" t="s">
        <v>16</v>
      </c>
      <c r="D90" s="11" t="s">
        <v>686</v>
      </c>
      <c r="E90" s="11" t="s">
        <v>408</v>
      </c>
      <c r="F90" s="6" t="str">
        <f t="shared" si="1"/>
        <v>Essen / Brustkrebszentrum am Westdeutschen Tumorzentrum - Universitätsmedizin Essen / FAB-Z-234-BG</v>
      </c>
      <c r="G90" s="8"/>
    </row>
    <row r="91" spans="1:7" x14ac:dyDescent="0.25">
      <c r="A91" s="11" t="s">
        <v>1008</v>
      </c>
      <c r="B91" s="11" t="s">
        <v>702</v>
      </c>
      <c r="C91" s="11" t="s">
        <v>16</v>
      </c>
      <c r="D91" s="11" t="s">
        <v>991</v>
      </c>
      <c r="E91" s="11" t="s">
        <v>408</v>
      </c>
      <c r="F91" s="6" t="str">
        <f t="shared" si="1"/>
        <v>Essen / Interdisziplinäres Brustkrebszentrum Kliniken Essen-Mitte / FAB-Z-248-BG</v>
      </c>
      <c r="G91" s="8"/>
    </row>
    <row r="92" spans="1:7" x14ac:dyDescent="0.25">
      <c r="A92" s="11" t="s">
        <v>1009</v>
      </c>
      <c r="B92" s="11" t="s">
        <v>792</v>
      </c>
      <c r="C92" s="11" t="s">
        <v>62</v>
      </c>
      <c r="D92" s="11" t="s">
        <v>463</v>
      </c>
      <c r="E92" s="11" t="s">
        <v>409</v>
      </c>
      <c r="F92" s="6" t="str">
        <f t="shared" si="1"/>
        <v>Esslingen am Neckar / Brustkrebszentrum Esslingen (BZE) / FAB-Z-050-BG</v>
      </c>
      <c r="G92" s="8"/>
    </row>
    <row r="93" spans="1:7" x14ac:dyDescent="0.25">
      <c r="A93" s="11" t="s">
        <v>1010</v>
      </c>
      <c r="B93" s="11" t="s">
        <v>667</v>
      </c>
      <c r="C93" s="11" t="s">
        <v>668</v>
      </c>
      <c r="D93" s="11" t="s">
        <v>1290</v>
      </c>
      <c r="E93" s="11" t="s">
        <v>427</v>
      </c>
      <c r="F93" s="6" t="str">
        <f t="shared" si="1"/>
        <v>Eutin / Brustzentrum Ostholstein - Standort Eutin / FAB-Z-210</v>
      </c>
      <c r="G93" s="8"/>
    </row>
    <row r="94" spans="1:7" x14ac:dyDescent="0.25">
      <c r="A94" s="11" t="s">
        <v>1011</v>
      </c>
      <c r="B94" s="11" t="s">
        <v>669</v>
      </c>
      <c r="C94" s="11" t="s">
        <v>124</v>
      </c>
      <c r="D94" s="11" t="s">
        <v>1291</v>
      </c>
      <c r="E94" s="11" t="s">
        <v>427</v>
      </c>
      <c r="F94" s="6" t="str">
        <f t="shared" si="1"/>
        <v>Flensburg / Brustzentrum DIAKO Flensburg / FAB-Z-211</v>
      </c>
      <c r="G94" s="8"/>
    </row>
    <row r="95" spans="1:7" x14ac:dyDescent="0.25">
      <c r="A95" s="11" t="s">
        <v>1012</v>
      </c>
      <c r="B95" s="11" t="s">
        <v>842</v>
      </c>
      <c r="C95" s="11" t="s">
        <v>28</v>
      </c>
      <c r="D95" s="11" t="s">
        <v>994</v>
      </c>
      <c r="E95" s="11" t="s">
        <v>413</v>
      </c>
      <c r="F95" s="6" t="str">
        <f t="shared" si="1"/>
        <v>Frankfurt am Main / Brustkrebszentrum AGAPLESION MARKUS KRANKENHAUS Frankfurt / FAB-Z-067-BG</v>
      </c>
      <c r="G95" s="8"/>
    </row>
    <row r="96" spans="1:7" x14ac:dyDescent="0.25">
      <c r="A96" s="11" t="s">
        <v>1013</v>
      </c>
      <c r="B96" s="11" t="s">
        <v>631</v>
      </c>
      <c r="C96" s="11" t="s">
        <v>28</v>
      </c>
      <c r="D96" s="11" t="s">
        <v>996</v>
      </c>
      <c r="E96" s="11" t="s">
        <v>413</v>
      </c>
      <c r="F96" s="6" t="str">
        <f t="shared" si="1"/>
        <v>Frankfurt am Main / Brustzentrum Universitäts-Frauenklinik Frankfurt / FAB-Z-164-BG</v>
      </c>
      <c r="G96" s="8"/>
    </row>
    <row r="97" spans="1:7" x14ac:dyDescent="0.25">
      <c r="A97" s="11" t="s">
        <v>1014</v>
      </c>
      <c r="B97" s="11" t="s">
        <v>690</v>
      </c>
      <c r="C97" s="11" t="s">
        <v>28</v>
      </c>
      <c r="D97" s="11" t="s">
        <v>2</v>
      </c>
      <c r="E97" s="11" t="s">
        <v>413</v>
      </c>
      <c r="F97" s="6" t="str">
        <f t="shared" si="1"/>
        <v>Frankfurt am Main / Brustkrebszentrum Frankfurt - Höchst / FAB-Z-237-BG</v>
      </c>
      <c r="G97" s="8"/>
    </row>
    <row r="98" spans="1:7" x14ac:dyDescent="0.25">
      <c r="A98" s="11" t="s">
        <v>1015</v>
      </c>
      <c r="B98" s="11" t="s">
        <v>815</v>
      </c>
      <c r="C98" s="11" t="s">
        <v>816</v>
      </c>
      <c r="D98" s="11" t="s">
        <v>817</v>
      </c>
      <c r="E98" s="11" t="s">
        <v>0</v>
      </c>
      <c r="F98" s="6" t="str">
        <f t="shared" si="1"/>
        <v>Frauenfeld / Brustkrebszentrum Thurgau am Kantonsspital Frauenfeld / FAB-Z-289</v>
      </c>
      <c r="G98" s="8"/>
    </row>
    <row r="99" spans="1:7" x14ac:dyDescent="0.25">
      <c r="A99" s="11" t="s">
        <v>1016</v>
      </c>
      <c r="B99" s="11" t="s">
        <v>818</v>
      </c>
      <c r="C99" s="11" t="s">
        <v>43</v>
      </c>
      <c r="D99" s="11" t="s">
        <v>424</v>
      </c>
      <c r="E99" s="11" t="s">
        <v>409</v>
      </c>
      <c r="F99" s="6" t="str">
        <f t="shared" si="1"/>
        <v>Freiburg im Breisgau / Brustzentrum des Tumorzentrums Freiburg - CCCF Freiburg / FAB-Z-004-BG</v>
      </c>
      <c r="G99" s="8"/>
    </row>
    <row r="100" spans="1:7" x14ac:dyDescent="0.25">
      <c r="A100" s="11" t="s">
        <v>1017</v>
      </c>
      <c r="B100" s="11" t="s">
        <v>516</v>
      </c>
      <c r="C100" s="11" t="s">
        <v>43</v>
      </c>
      <c r="D100" s="11" t="s">
        <v>1001</v>
      </c>
      <c r="E100" s="11" t="s">
        <v>409</v>
      </c>
      <c r="F100" s="6" t="str">
        <f t="shared" si="1"/>
        <v>Freiburg im Breisgau / Brustzentrum Südbaden / FAB-Z-028-1-BG</v>
      </c>
      <c r="G100" s="8"/>
    </row>
    <row r="101" spans="1:7" x14ac:dyDescent="0.25">
      <c r="A101" s="11" t="s">
        <v>1018</v>
      </c>
      <c r="B101" s="11" t="s">
        <v>1019</v>
      </c>
      <c r="C101" s="11" t="s">
        <v>496</v>
      </c>
      <c r="D101" s="11" t="s">
        <v>497</v>
      </c>
      <c r="E101" s="11" t="s">
        <v>409</v>
      </c>
      <c r="F101" s="6" t="str">
        <f t="shared" si="1"/>
        <v>Freudenstadt / Brustkrebszentrum Freudenstadt / FAB-Z-310</v>
      </c>
      <c r="G101" s="8"/>
    </row>
    <row r="102" spans="1:7" x14ac:dyDescent="0.25">
      <c r="A102" s="11" t="s">
        <v>1020</v>
      </c>
      <c r="B102" s="11" t="s">
        <v>843</v>
      </c>
      <c r="C102" s="11" t="s">
        <v>464</v>
      </c>
      <c r="D102" s="11" t="s">
        <v>465</v>
      </c>
      <c r="E102" s="11" t="s">
        <v>409</v>
      </c>
      <c r="F102" s="6" t="str">
        <f t="shared" si="1"/>
        <v>Friedrichshafen / Brustkrebszentrum Bodensee / FAB-Z-134-2</v>
      </c>
      <c r="G102" s="8"/>
    </row>
    <row r="103" spans="1:7" x14ac:dyDescent="0.25">
      <c r="A103" s="11" t="s">
        <v>1021</v>
      </c>
      <c r="B103" s="11" t="s">
        <v>793</v>
      </c>
      <c r="C103" s="11" t="s">
        <v>8</v>
      </c>
      <c r="D103" s="11" t="s">
        <v>1005</v>
      </c>
      <c r="E103" s="11" t="s">
        <v>413</v>
      </c>
      <c r="F103" s="6" t="str">
        <f t="shared" si="1"/>
        <v>Fulda / Brustzentrum am Klinikum Fulda / FAB-Z-158-BG</v>
      </c>
      <c r="G103" s="8"/>
    </row>
    <row r="104" spans="1:7" x14ac:dyDescent="0.25">
      <c r="A104" s="11" t="s">
        <v>1022</v>
      </c>
      <c r="B104" s="11" t="s">
        <v>1023</v>
      </c>
      <c r="C104" s="11" t="s">
        <v>1024</v>
      </c>
      <c r="D104" s="11"/>
      <c r="E104" s="11" t="s">
        <v>412</v>
      </c>
      <c r="F104" s="6" t="str">
        <f t="shared" si="1"/>
        <v>Fürstenfeldbruck / Brustkrebszentrum Fürstenfeldbruck / FAB-Z-309</v>
      </c>
      <c r="G104" s="8"/>
    </row>
    <row r="105" spans="1:7" x14ac:dyDescent="0.25">
      <c r="A105" s="11" t="s">
        <v>1025</v>
      </c>
      <c r="B105" s="11" t="s">
        <v>532</v>
      </c>
      <c r="C105" s="11" t="s">
        <v>108</v>
      </c>
      <c r="D105" s="11" t="s">
        <v>1292</v>
      </c>
      <c r="E105" s="11" t="s">
        <v>412</v>
      </c>
      <c r="F105" s="6" t="str">
        <f t="shared" si="1"/>
        <v>Fürth / Brustzentrum Klinikum Fürth / FAB-Z-043-BG</v>
      </c>
      <c r="G105" s="8"/>
    </row>
    <row r="106" spans="1:7" x14ac:dyDescent="0.25">
      <c r="A106" s="11" t="s">
        <v>1026</v>
      </c>
      <c r="B106" s="11" t="s">
        <v>794</v>
      </c>
      <c r="C106" s="11" t="s">
        <v>795</v>
      </c>
      <c r="D106" s="11" t="s">
        <v>1293</v>
      </c>
      <c r="E106" s="11" t="s">
        <v>412</v>
      </c>
      <c r="F106" s="6" t="str">
        <f t="shared" si="1"/>
        <v>Garmisch-Partenkirchen / Brustkrebszentrum Klinikum Garmisch-Partenkirchen / FAB-Z-285</v>
      </c>
      <c r="G106" s="8"/>
    </row>
    <row r="107" spans="1:7" x14ac:dyDescent="0.25">
      <c r="A107" s="11" t="s">
        <v>1027</v>
      </c>
      <c r="B107" s="11" t="s">
        <v>502</v>
      </c>
      <c r="C107" s="11" t="s">
        <v>110</v>
      </c>
      <c r="D107" s="11" t="s">
        <v>1294</v>
      </c>
      <c r="E107" s="11" t="s">
        <v>415</v>
      </c>
      <c r="F107" s="6" t="str">
        <f t="shared" si="1"/>
        <v>Gehrden / Kooperatives Brustzentrum Klinikum Region Hannover / FAB-Z-012-2</v>
      </c>
      <c r="G107" s="8"/>
    </row>
    <row r="108" spans="1:7" x14ac:dyDescent="0.25">
      <c r="A108" s="11" t="s">
        <v>1028</v>
      </c>
      <c r="B108" s="11" t="s">
        <v>703</v>
      </c>
      <c r="C108" s="11" t="s">
        <v>67</v>
      </c>
      <c r="D108" s="11" t="s">
        <v>1295</v>
      </c>
      <c r="E108" s="11" t="s">
        <v>413</v>
      </c>
      <c r="F108" s="6" t="str">
        <f t="shared" si="1"/>
        <v>Gelnhausen / Brustzentrum Gelnhausen / FAB-Z-249</v>
      </c>
      <c r="G108" s="8"/>
    </row>
    <row r="109" spans="1:7" x14ac:dyDescent="0.25">
      <c r="A109" s="11" t="s">
        <v>1029</v>
      </c>
      <c r="B109" s="11" t="s">
        <v>627</v>
      </c>
      <c r="C109" s="11" t="s">
        <v>104</v>
      </c>
      <c r="D109" s="11" t="s">
        <v>1296</v>
      </c>
      <c r="E109" s="11" t="s">
        <v>415</v>
      </c>
      <c r="F109" s="6" t="str">
        <f t="shared" si="1"/>
        <v>Georgsmarienhütte / Brustzentrum Osnabrück / FAB-Z-160</v>
      </c>
      <c r="G109" s="8"/>
    </row>
    <row r="110" spans="1:7" x14ac:dyDescent="0.25">
      <c r="A110" s="11" t="s">
        <v>1030</v>
      </c>
      <c r="B110" s="11" t="s">
        <v>581</v>
      </c>
      <c r="C110" s="11" t="s">
        <v>130</v>
      </c>
      <c r="D110" s="11" t="s">
        <v>1297</v>
      </c>
      <c r="E110" s="11" t="s">
        <v>422</v>
      </c>
      <c r="F110" s="6" t="str">
        <f t="shared" si="1"/>
        <v>Gera / Brustzentrum Ostthüringen / FAB-Z-107-BG</v>
      </c>
      <c r="G110" s="8"/>
    </row>
    <row r="111" spans="1:7" x14ac:dyDescent="0.25">
      <c r="A111" s="11" t="s">
        <v>1031</v>
      </c>
      <c r="B111" s="11" t="s">
        <v>535</v>
      </c>
      <c r="C111" s="11" t="s">
        <v>53</v>
      </c>
      <c r="D111" s="11" t="s">
        <v>1298</v>
      </c>
      <c r="E111" s="11" t="s">
        <v>415</v>
      </c>
      <c r="F111" s="6" t="str">
        <f t="shared" si="1"/>
        <v>Gifhorn / Helios Brustzentrum Gifhorn / FAB-Z-047</v>
      </c>
      <c r="G111" s="8"/>
    </row>
    <row r="112" spans="1:7" x14ac:dyDescent="0.25">
      <c r="A112" s="11" t="s">
        <v>1032</v>
      </c>
      <c r="B112" s="11" t="s">
        <v>511</v>
      </c>
      <c r="C112" s="11" t="s">
        <v>90</v>
      </c>
      <c r="D112" s="11" t="s">
        <v>1299</v>
      </c>
      <c r="E112" s="11" t="s">
        <v>409</v>
      </c>
      <c r="F112" s="6" t="str">
        <f t="shared" si="1"/>
        <v>Göppingen / Interdisziplinäres Brustzentrum der ALB FILS KLINIKEN / FAB-Z-021-BG</v>
      </c>
      <c r="G112" s="8"/>
    </row>
    <row r="113" spans="1:7" x14ac:dyDescent="0.25">
      <c r="A113" s="11" t="s">
        <v>1033</v>
      </c>
      <c r="B113" s="11" t="s">
        <v>525</v>
      </c>
      <c r="C113" s="11" t="s">
        <v>526</v>
      </c>
      <c r="D113" s="11" t="s">
        <v>1300</v>
      </c>
      <c r="E113" s="11" t="s">
        <v>414</v>
      </c>
      <c r="F113" s="6" t="str">
        <f t="shared" si="1"/>
        <v>Görlitz / Mammazentrum Ostsachsen / FAB-Z-035</v>
      </c>
      <c r="G113" s="8"/>
    </row>
    <row r="114" spans="1:7" x14ac:dyDescent="0.25">
      <c r="A114" s="11" t="s">
        <v>1034</v>
      </c>
      <c r="B114" s="11" t="s">
        <v>570</v>
      </c>
      <c r="C114" s="11" t="s">
        <v>571</v>
      </c>
      <c r="D114" s="11" t="s">
        <v>1301</v>
      </c>
      <c r="E114" s="11" t="s">
        <v>415</v>
      </c>
      <c r="F114" s="6" t="str">
        <f t="shared" si="1"/>
        <v>Goslar / Brustzentrum Asklepios Harzkliniken Goslar / FAB-Z-094</v>
      </c>
      <c r="G114" s="8"/>
    </row>
    <row r="115" spans="1:7" x14ac:dyDescent="0.25">
      <c r="A115" s="11" t="s">
        <v>1035</v>
      </c>
      <c r="B115" s="11" t="s">
        <v>641</v>
      </c>
      <c r="C115" s="11" t="s">
        <v>466</v>
      </c>
      <c r="D115" s="11" t="s">
        <v>1302</v>
      </c>
      <c r="E115" s="11" t="s">
        <v>415</v>
      </c>
      <c r="F115" s="6" t="str">
        <f t="shared" si="1"/>
        <v>Göttingen / Brustkrebszentrum der Universitätsmedizin Göttingen / FAB-Z-178-BG</v>
      </c>
      <c r="G115" s="8"/>
    </row>
    <row r="116" spans="1:7" x14ac:dyDescent="0.25">
      <c r="A116" s="11" t="s">
        <v>1036</v>
      </c>
      <c r="B116" s="11" t="s">
        <v>1037</v>
      </c>
      <c r="C116" s="11" t="s">
        <v>1038</v>
      </c>
      <c r="D116" s="11" t="s">
        <v>1303</v>
      </c>
      <c r="E116" s="11" t="s">
        <v>1</v>
      </c>
      <c r="F116" s="6" t="str">
        <f t="shared" si="1"/>
        <v>Graz / Univ. CCC-Subzentrum BRUST | Brustkrebszentrum Graz / FAB-Z-303</v>
      </c>
      <c r="G116" s="8"/>
    </row>
    <row r="117" spans="1:7" x14ac:dyDescent="0.25">
      <c r="A117" s="11" t="s">
        <v>1039</v>
      </c>
      <c r="B117" s="11" t="s">
        <v>543</v>
      </c>
      <c r="C117" s="11" t="s">
        <v>71</v>
      </c>
      <c r="D117" s="11" t="s">
        <v>1304</v>
      </c>
      <c r="E117" s="11" t="s">
        <v>426</v>
      </c>
      <c r="F117" s="6" t="str">
        <f t="shared" si="1"/>
        <v>Greifswald / Interdisziplinäres Brustzentrum der Universitätsmedizin Greifswald / FAB-Z-059-BG</v>
      </c>
      <c r="G117" s="8"/>
    </row>
    <row r="118" spans="1:7" x14ac:dyDescent="0.25">
      <c r="A118" s="11" t="s">
        <v>1040</v>
      </c>
      <c r="B118" s="11" t="s">
        <v>1041</v>
      </c>
      <c r="C118" s="11" t="s">
        <v>1042</v>
      </c>
      <c r="D118" s="11" t="s">
        <v>1305</v>
      </c>
      <c r="E118" s="11" t="s">
        <v>408</v>
      </c>
      <c r="F118" s="6" t="str">
        <f t="shared" si="1"/>
        <v>Gütersloh / Brustkrebszentrum Klinikum Gütersloh / FAB-Z-314</v>
      </c>
      <c r="G118" s="8"/>
    </row>
    <row r="119" spans="1:7" x14ac:dyDescent="0.25">
      <c r="A119" s="11" t="s">
        <v>1043</v>
      </c>
      <c r="B119" s="11" t="s">
        <v>1044</v>
      </c>
      <c r="C119" s="11" t="s">
        <v>19</v>
      </c>
      <c r="D119" s="11" t="s">
        <v>1306</v>
      </c>
      <c r="E119" s="11" t="s">
        <v>420</v>
      </c>
      <c r="F119" s="6" t="str">
        <f t="shared" si="1"/>
        <v>Halle (Saale) / Brustkrebszentrum am Krukenberg Krebszentrum Halle des Universitätsklinikums Halle (Saale) / FAB-Z-017-BG</v>
      </c>
      <c r="G119" s="8"/>
    </row>
    <row r="120" spans="1:7" x14ac:dyDescent="0.25">
      <c r="A120" s="11" t="s">
        <v>1045</v>
      </c>
      <c r="B120" s="11" t="s">
        <v>547</v>
      </c>
      <c r="C120" s="11" t="s">
        <v>19</v>
      </c>
      <c r="D120" s="11" t="s">
        <v>1307</v>
      </c>
      <c r="E120" s="11" t="s">
        <v>420</v>
      </c>
      <c r="F120" s="6" t="str">
        <f t="shared" si="1"/>
        <v>Halle (Saale) / Brustzentrum Halle / FAB-Z-063-BG</v>
      </c>
      <c r="G120" s="8"/>
    </row>
    <row r="121" spans="1:7" x14ac:dyDescent="0.25">
      <c r="A121" s="11" t="s">
        <v>1046</v>
      </c>
      <c r="B121" s="11" t="s">
        <v>514</v>
      </c>
      <c r="C121" s="11" t="s">
        <v>423</v>
      </c>
      <c r="D121" s="11" t="s">
        <v>1308</v>
      </c>
      <c r="E121" s="11" t="s">
        <v>423</v>
      </c>
      <c r="F121" s="6" t="str">
        <f t="shared" si="1"/>
        <v>Hamburg / Brustzentrum am Universitätsklinikum Hamburg-Eppendorf / FAB-Z-024-BG</v>
      </c>
      <c r="G121" s="8"/>
    </row>
    <row r="122" spans="1:7" x14ac:dyDescent="0.25">
      <c r="A122" s="11" t="s">
        <v>1047</v>
      </c>
      <c r="B122" s="11" t="s">
        <v>533</v>
      </c>
      <c r="C122" s="11" t="s">
        <v>423</v>
      </c>
      <c r="D122" s="11" t="s">
        <v>1309</v>
      </c>
      <c r="E122" s="11" t="s">
        <v>423</v>
      </c>
      <c r="F122" s="6" t="str">
        <f t="shared" si="1"/>
        <v>Hamburg / Asklepios Brustzentrum Hamburg / FAB-Z-044-BG</v>
      </c>
      <c r="G122" s="8"/>
    </row>
    <row r="123" spans="1:7" x14ac:dyDescent="0.25">
      <c r="A123" s="11" t="s">
        <v>1048</v>
      </c>
      <c r="B123" s="11" t="s">
        <v>623</v>
      </c>
      <c r="C123" s="11" t="s">
        <v>423</v>
      </c>
      <c r="D123" s="11" t="s">
        <v>1310</v>
      </c>
      <c r="E123" s="11" t="s">
        <v>423</v>
      </c>
      <c r="F123" s="6" t="str">
        <f t="shared" si="1"/>
        <v>Hamburg / Brustzentrum AGAPLESION DIAKONIEKLINIKUM HAMBURG / FAB-Z-153-BG</v>
      </c>
      <c r="G123" s="8"/>
    </row>
    <row r="124" spans="1:7" x14ac:dyDescent="0.25">
      <c r="A124" s="11" t="s">
        <v>1049</v>
      </c>
      <c r="B124" s="11" t="s">
        <v>757</v>
      </c>
      <c r="C124" s="11" t="s">
        <v>423</v>
      </c>
      <c r="D124" s="11" t="s">
        <v>1311</v>
      </c>
      <c r="E124" s="11" t="s">
        <v>423</v>
      </c>
      <c r="F124" s="6" t="str">
        <f t="shared" si="1"/>
        <v>Hamburg / Brustzentrum Helios Mariahilf - Hamburg / FAB-Z-157</v>
      </c>
      <c r="G124" s="8"/>
    </row>
    <row r="125" spans="1:7" x14ac:dyDescent="0.25">
      <c r="A125" s="11" t="s">
        <v>1050</v>
      </c>
      <c r="B125" s="11" t="s">
        <v>642</v>
      </c>
      <c r="C125" s="11" t="s">
        <v>423</v>
      </c>
      <c r="D125" s="11" t="s">
        <v>1312</v>
      </c>
      <c r="E125" s="11" t="s">
        <v>423</v>
      </c>
      <c r="F125" s="6" t="str">
        <f t="shared" si="1"/>
        <v>Hamburg / Brustzentrum am Marienkrankenhaus Hamburg / FAB-Z-180-BG</v>
      </c>
      <c r="G125" s="8"/>
    </row>
    <row r="126" spans="1:7" x14ac:dyDescent="0.25">
      <c r="A126" s="11" t="s">
        <v>1051</v>
      </c>
      <c r="B126" s="11" t="s">
        <v>844</v>
      </c>
      <c r="C126" s="11" t="s">
        <v>423</v>
      </c>
      <c r="D126" s="11" t="s">
        <v>1313</v>
      </c>
      <c r="E126" s="11" t="s">
        <v>423</v>
      </c>
      <c r="F126" s="6" t="str">
        <f t="shared" si="1"/>
        <v>Hamburg / Mammazentrum Hamburg am Krankenhaus Jerusalem / FAB-Z-293</v>
      </c>
      <c r="G126" s="8"/>
    </row>
    <row r="127" spans="1:7" x14ac:dyDescent="0.25">
      <c r="A127" s="11" t="s">
        <v>1052</v>
      </c>
      <c r="B127" s="11" t="s">
        <v>704</v>
      </c>
      <c r="C127" s="11" t="s">
        <v>423</v>
      </c>
      <c r="D127" s="11" t="s">
        <v>1314</v>
      </c>
      <c r="E127" s="11" t="s">
        <v>423</v>
      </c>
      <c r="F127" s="6" t="str">
        <f t="shared" si="1"/>
        <v>Hamburg / Brustkrebszentrum Albertinen-Krankenhaus Hamburg / FAB-Z-251-BG</v>
      </c>
      <c r="G127" s="8"/>
    </row>
    <row r="128" spans="1:7" x14ac:dyDescent="0.25">
      <c r="A128" s="11" t="s">
        <v>1053</v>
      </c>
      <c r="B128" s="11" t="s">
        <v>523</v>
      </c>
      <c r="C128" s="11" t="s">
        <v>524</v>
      </c>
      <c r="D128" s="11" t="s">
        <v>1315</v>
      </c>
      <c r="E128" s="11" t="s">
        <v>415</v>
      </c>
      <c r="F128" s="6" t="str">
        <f t="shared" si="1"/>
        <v>Hameln / Brustzentrum Sana Klinikum Hameln-Pyrmont / FAB-Z-034</v>
      </c>
      <c r="G128" s="8"/>
    </row>
    <row r="129" spans="1:7" x14ac:dyDescent="0.25">
      <c r="A129" s="11" t="s">
        <v>1054</v>
      </c>
      <c r="B129" s="11" t="s">
        <v>619</v>
      </c>
      <c r="C129" s="11" t="s">
        <v>68</v>
      </c>
      <c r="D129" s="11" t="s">
        <v>1316</v>
      </c>
      <c r="E129" s="11" t="s">
        <v>413</v>
      </c>
      <c r="F129" s="6" t="str">
        <f t="shared" si="1"/>
        <v>Hanau / Brustzentrum Klinikum Hanau / FAB-Z-147-BG</v>
      </c>
      <c r="G129" s="8"/>
    </row>
    <row r="130" spans="1:7" x14ac:dyDescent="0.25">
      <c r="A130" s="11" t="s">
        <v>1055</v>
      </c>
      <c r="B130" s="11" t="s">
        <v>502</v>
      </c>
      <c r="C130" s="11" t="s">
        <v>55</v>
      </c>
      <c r="D130" s="11" t="s">
        <v>1317</v>
      </c>
      <c r="E130" s="11" t="s">
        <v>415</v>
      </c>
      <c r="F130" s="6" t="str">
        <f t="shared" si="1"/>
        <v>Hannover / Kooperatives Brustzentrum Klinikum Region Hannover / FAB-Z-012-1-BG</v>
      </c>
      <c r="G130" s="8"/>
    </row>
    <row r="131" spans="1:7" x14ac:dyDescent="0.25">
      <c r="A131" s="11" t="s">
        <v>1056</v>
      </c>
      <c r="B131" s="11" t="s">
        <v>1057</v>
      </c>
      <c r="C131" s="11" t="s">
        <v>55</v>
      </c>
      <c r="D131" s="11" t="s">
        <v>1318</v>
      </c>
      <c r="E131" s="11" t="s">
        <v>415</v>
      </c>
      <c r="F131" s="6" t="str">
        <f t="shared" si="1"/>
        <v>Hannover / Brustkrebszentrum DIAKOVERE Hannover / FAB-Z-106-BG</v>
      </c>
      <c r="G131" s="8"/>
    </row>
    <row r="132" spans="1:7" x14ac:dyDescent="0.25">
      <c r="A132" s="11" t="s">
        <v>1058</v>
      </c>
      <c r="B132" s="11" t="s">
        <v>612</v>
      </c>
      <c r="C132" s="11" t="s">
        <v>55</v>
      </c>
      <c r="D132" s="11" t="s">
        <v>1319</v>
      </c>
      <c r="E132" s="11" t="s">
        <v>415</v>
      </c>
      <c r="F132" s="6" t="str">
        <f t="shared" si="1"/>
        <v>Hannover / Brustzentrum der Medizinischen Hochschule Hannover / FAB-Z-142-BG</v>
      </c>
      <c r="G132" s="8"/>
    </row>
    <row r="133" spans="1:7" x14ac:dyDescent="0.25">
      <c r="A133" s="11" t="s">
        <v>1059</v>
      </c>
      <c r="B133" s="11" t="s">
        <v>594</v>
      </c>
      <c r="C133" s="11" t="s">
        <v>55</v>
      </c>
      <c r="D133" s="11" t="s">
        <v>1320</v>
      </c>
      <c r="E133" s="11" t="s">
        <v>415</v>
      </c>
      <c r="F133" s="6" t="str">
        <f t="shared" si="1"/>
        <v>Hannover / Brustzentrum Vinzenzkrankenhaus Hannover / FAB-Z-120</v>
      </c>
      <c r="G133" s="8"/>
    </row>
    <row r="134" spans="1:7" x14ac:dyDescent="0.25">
      <c r="A134" s="11" t="s">
        <v>1060</v>
      </c>
      <c r="B134" s="11" t="s">
        <v>1061</v>
      </c>
      <c r="C134" s="11" t="s">
        <v>125</v>
      </c>
      <c r="D134" s="11" t="s">
        <v>1321</v>
      </c>
      <c r="E134" s="11" t="s">
        <v>427</v>
      </c>
      <c r="F134" s="6" t="str">
        <f t="shared" si="1"/>
        <v>Heide / Holsteinisches Brustkrebszentrum - Heide, Itzehoe, Neumünster / FAB-Z-087-2</v>
      </c>
      <c r="G134" s="8"/>
    </row>
    <row r="135" spans="1:7" x14ac:dyDescent="0.25">
      <c r="A135" s="11" t="s">
        <v>1062</v>
      </c>
      <c r="B135" s="11" t="s">
        <v>498</v>
      </c>
      <c r="C135" s="11" t="s">
        <v>499</v>
      </c>
      <c r="D135" s="11" t="s">
        <v>1322</v>
      </c>
      <c r="E135" s="11" t="s">
        <v>409</v>
      </c>
      <c r="F135" s="6" t="str">
        <f t="shared" si="1"/>
        <v>Heidelberg / Brustzentrum Universitäts-Frauenklinik Heidelberg / FAB-Z-008-BG</v>
      </c>
      <c r="G135" s="8"/>
    </row>
    <row r="136" spans="1:7" x14ac:dyDescent="0.25">
      <c r="A136" s="11" t="s">
        <v>1063</v>
      </c>
      <c r="B136" s="11" t="s">
        <v>1064</v>
      </c>
      <c r="C136" s="11" t="s">
        <v>499</v>
      </c>
      <c r="D136" s="11"/>
      <c r="E136" s="11" t="s">
        <v>409</v>
      </c>
      <c r="F136" s="6" t="str">
        <f t="shared" ref="F136:F199" si="2">CONCATENATE(C136," / ",B136," / ",A136)</f>
        <v>Heidelberg / Brustkrebszentrum Heidelberg an der Klinik St. Elisabeth (BZKSE) / FAB-Z-008-3</v>
      </c>
      <c r="G136" s="8"/>
    </row>
    <row r="137" spans="1:7" x14ac:dyDescent="0.25">
      <c r="A137" s="11" t="s">
        <v>1065</v>
      </c>
      <c r="B137" s="11" t="s">
        <v>635</v>
      </c>
      <c r="C137" s="11" t="s">
        <v>56</v>
      </c>
      <c r="D137" s="11" t="s">
        <v>1323</v>
      </c>
      <c r="E137" s="11" t="s">
        <v>409</v>
      </c>
      <c r="F137" s="6" t="str">
        <f t="shared" si="2"/>
        <v>Heidenheim an der Brenz / Brustzentrum Heidenheim / FAB-Z-170</v>
      </c>
      <c r="G137" s="8"/>
    </row>
    <row r="138" spans="1:7" x14ac:dyDescent="0.25">
      <c r="A138" s="11" t="s">
        <v>1066</v>
      </c>
      <c r="B138" s="11" t="s">
        <v>531</v>
      </c>
      <c r="C138" s="11" t="s">
        <v>25</v>
      </c>
      <c r="D138" s="11" t="s">
        <v>1324</v>
      </c>
      <c r="E138" s="11" t="s">
        <v>409</v>
      </c>
      <c r="F138" s="6" t="str">
        <f t="shared" si="2"/>
        <v>Heilbronn / Brustzentrum Heilbronn - Franken / FAB-Z-042-BG</v>
      </c>
      <c r="G138" s="8"/>
    </row>
    <row r="139" spans="1:7" x14ac:dyDescent="0.25">
      <c r="A139" s="11" t="s">
        <v>1067</v>
      </c>
      <c r="B139" s="11" t="s">
        <v>796</v>
      </c>
      <c r="C139" s="11" t="s">
        <v>101</v>
      </c>
      <c r="D139" s="11" t="s">
        <v>1325</v>
      </c>
      <c r="E139" s="11" t="s">
        <v>413</v>
      </c>
      <c r="F139" s="6" t="str">
        <f t="shared" si="2"/>
        <v>Heppenheim (Bergstraße) / Brustzentrum Bergstraße / FAB-Z-179</v>
      </c>
      <c r="G139" s="8"/>
    </row>
    <row r="140" spans="1:7" x14ac:dyDescent="0.25">
      <c r="A140" s="11" t="s">
        <v>1068</v>
      </c>
      <c r="B140" s="11" t="s">
        <v>676</v>
      </c>
      <c r="C140" s="11" t="s">
        <v>677</v>
      </c>
      <c r="D140" s="11" t="s">
        <v>1326</v>
      </c>
      <c r="E140" s="11" t="s">
        <v>408</v>
      </c>
      <c r="F140" s="6" t="str">
        <f t="shared" si="2"/>
        <v>Herdecke / Brustkrebszentrum Herdecke / FAB-Z-223</v>
      </c>
      <c r="G140" s="8"/>
    </row>
    <row r="141" spans="1:7" x14ac:dyDescent="0.25">
      <c r="A141" s="11" t="s">
        <v>1069</v>
      </c>
      <c r="B141" s="11" t="s">
        <v>560</v>
      </c>
      <c r="C141" s="11" t="s">
        <v>26</v>
      </c>
      <c r="D141" s="11" t="s">
        <v>1327</v>
      </c>
      <c r="E141" s="11" t="s">
        <v>415</v>
      </c>
      <c r="F141" s="6" t="str">
        <f t="shared" si="2"/>
        <v>Hildesheim / Brustkrebszentrum am St. Bernward Krankenhaus Hildesheim / FAB-Z-079</v>
      </c>
      <c r="G141" s="8"/>
    </row>
    <row r="142" spans="1:7" x14ac:dyDescent="0.25">
      <c r="A142" s="11" t="s">
        <v>1070</v>
      </c>
      <c r="B142" s="11" t="s">
        <v>575</v>
      </c>
      <c r="C142" s="11" t="s">
        <v>26</v>
      </c>
      <c r="D142" s="11" t="s">
        <v>1328</v>
      </c>
      <c r="E142" s="11" t="s">
        <v>415</v>
      </c>
      <c r="F142" s="6" t="str">
        <f t="shared" si="2"/>
        <v>Hildesheim / Brustzentrum Klinikum Hildesheim / FAB-Z-100</v>
      </c>
      <c r="G142" s="8"/>
    </row>
    <row r="143" spans="1:7" x14ac:dyDescent="0.25">
      <c r="A143" s="11" t="s">
        <v>1071</v>
      </c>
      <c r="B143" s="11" t="s">
        <v>819</v>
      </c>
      <c r="C143" s="11" t="s">
        <v>820</v>
      </c>
      <c r="D143" s="11" t="s">
        <v>1329</v>
      </c>
      <c r="E143" s="11" t="s">
        <v>412</v>
      </c>
      <c r="F143" s="6" t="str">
        <f t="shared" si="2"/>
        <v>Hof / Brustkrebszentrum Hof / FAB-Z-246</v>
      </c>
      <c r="G143" s="8"/>
    </row>
    <row r="144" spans="1:7" x14ac:dyDescent="0.25">
      <c r="A144" s="11" t="s">
        <v>1072</v>
      </c>
      <c r="B144" s="11" t="s">
        <v>550</v>
      </c>
      <c r="C144" s="11" t="s">
        <v>551</v>
      </c>
      <c r="D144" s="11" t="s">
        <v>1330</v>
      </c>
      <c r="E144" s="11" t="s">
        <v>421</v>
      </c>
      <c r="F144" s="6" t="str">
        <f t="shared" si="2"/>
        <v>Homburg / Universitäts-Brustzentrum am Universitätsklinikum des Saarlandes / FAB-Z-069-BG</v>
      </c>
      <c r="G144" s="8"/>
    </row>
    <row r="145" spans="1:7" x14ac:dyDescent="0.25">
      <c r="A145" s="11" t="s">
        <v>1073</v>
      </c>
      <c r="B145" s="11" t="s">
        <v>1074</v>
      </c>
      <c r="C145" s="11" t="s">
        <v>1075</v>
      </c>
      <c r="D145" s="11" t="s">
        <v>1331</v>
      </c>
      <c r="E145" s="11" t="s">
        <v>414</v>
      </c>
      <c r="F145" s="6" t="str">
        <f t="shared" si="2"/>
        <v>Hoyerswerda / Brustkrebszentrum Hoyerswerda / FAB-Z-318</v>
      </c>
      <c r="G145" s="8"/>
    </row>
    <row r="146" spans="1:7" x14ac:dyDescent="0.25">
      <c r="A146" s="11" t="s">
        <v>1076</v>
      </c>
      <c r="B146" s="11" t="s">
        <v>584</v>
      </c>
      <c r="C146" s="11" t="s">
        <v>85</v>
      </c>
      <c r="D146" s="11" t="s">
        <v>1332</v>
      </c>
      <c r="E146" s="11" t="s">
        <v>412</v>
      </c>
      <c r="F146" s="6" t="str">
        <f t="shared" si="2"/>
        <v>Ingolstadt / Brustzentrum Ingolstadt / FAB-Z-109</v>
      </c>
      <c r="G146" s="8"/>
    </row>
    <row r="147" spans="1:7" x14ac:dyDescent="0.25">
      <c r="A147" s="11" t="s">
        <v>1077</v>
      </c>
      <c r="B147" s="11" t="s">
        <v>1061</v>
      </c>
      <c r="C147" s="11" t="s">
        <v>117</v>
      </c>
      <c r="D147" s="11" t="s">
        <v>1333</v>
      </c>
      <c r="E147" s="11" t="s">
        <v>427</v>
      </c>
      <c r="F147" s="6" t="str">
        <f t="shared" si="2"/>
        <v>Itzehoe / Holsteinisches Brustkrebszentrum - Heide, Itzehoe, Neumünster / FAB-Z-087-3</v>
      </c>
      <c r="G147" s="8"/>
    </row>
    <row r="148" spans="1:7" x14ac:dyDescent="0.25">
      <c r="A148" s="11" t="s">
        <v>1078</v>
      </c>
      <c r="B148" s="11" t="s">
        <v>576</v>
      </c>
      <c r="C148" s="11" t="s">
        <v>577</v>
      </c>
      <c r="D148" s="11" t="s">
        <v>1334</v>
      </c>
      <c r="E148" s="11" t="s">
        <v>422</v>
      </c>
      <c r="F148" s="6" t="str">
        <f t="shared" si="2"/>
        <v>Jena / Interdisziplinäres Brustzentrum Jena / FAB-Z-101-BG</v>
      </c>
      <c r="G148" s="8"/>
    </row>
    <row r="149" spans="1:7" x14ac:dyDescent="0.25">
      <c r="A149" s="11" t="s">
        <v>1079</v>
      </c>
      <c r="B149" s="11" t="s">
        <v>672</v>
      </c>
      <c r="C149" s="11" t="s">
        <v>88</v>
      </c>
      <c r="D149" s="11" t="s">
        <v>1335</v>
      </c>
      <c r="E149" s="11" t="s">
        <v>419</v>
      </c>
      <c r="F149" s="6" t="str">
        <f t="shared" si="2"/>
        <v>Kaiserslautern / Brustzentrum Kaiserslautern / FAB-Z-215</v>
      </c>
      <c r="G149" s="8"/>
    </row>
    <row r="150" spans="1:7" x14ac:dyDescent="0.25">
      <c r="A150" s="11" t="s">
        <v>1080</v>
      </c>
      <c r="B150" s="11" t="s">
        <v>518</v>
      </c>
      <c r="C150" s="11" t="s">
        <v>96</v>
      </c>
      <c r="D150" s="11" t="s">
        <v>1336</v>
      </c>
      <c r="E150" s="11" t="s">
        <v>409</v>
      </c>
      <c r="F150" s="6" t="str">
        <f t="shared" si="2"/>
        <v>Karlsruhe / Brustzentrum Städtisches Klinikum Karlsruhe / FAB-Z-029-BG</v>
      </c>
      <c r="G150" s="8"/>
    </row>
    <row r="151" spans="1:7" x14ac:dyDescent="0.25">
      <c r="A151" s="11" t="s">
        <v>1081</v>
      </c>
      <c r="B151" s="11" t="s">
        <v>1082</v>
      </c>
      <c r="C151" s="11" t="s">
        <v>96</v>
      </c>
      <c r="D151" s="11" t="s">
        <v>1337</v>
      </c>
      <c r="E151" s="11" t="s">
        <v>409</v>
      </c>
      <c r="F151" s="6" t="str">
        <f t="shared" si="2"/>
        <v>Karlsruhe / Brustzentrum der ViDia Christliche Kliniken Karlsruhe / FAB-Z-062-BG</v>
      </c>
      <c r="G151" s="8"/>
    </row>
    <row r="152" spans="1:7" x14ac:dyDescent="0.25">
      <c r="A152" s="11" t="s">
        <v>1083</v>
      </c>
      <c r="B152" s="11" t="s">
        <v>539</v>
      </c>
      <c r="C152" s="11" t="s">
        <v>70</v>
      </c>
      <c r="D152" s="11" t="s">
        <v>1338</v>
      </c>
      <c r="E152" s="11" t="s">
        <v>413</v>
      </c>
      <c r="F152" s="6" t="str">
        <f t="shared" si="2"/>
        <v>Kassel / IBZ - Interdisziplinäres Brustzentrum am Klinikum Kassel / FAB-Z-052-BG</v>
      </c>
      <c r="G152" s="8"/>
    </row>
    <row r="153" spans="1:7" x14ac:dyDescent="0.25">
      <c r="A153" s="11" t="s">
        <v>1084</v>
      </c>
      <c r="B153" s="11" t="s">
        <v>604</v>
      </c>
      <c r="C153" s="11" t="s">
        <v>70</v>
      </c>
      <c r="D153" s="11" t="s">
        <v>1339</v>
      </c>
      <c r="E153" s="11" t="s">
        <v>413</v>
      </c>
      <c r="F153" s="6" t="str">
        <f t="shared" si="2"/>
        <v>Kassel / Brustzentrum Kassel / FAB-Z-133</v>
      </c>
      <c r="G153" s="8"/>
    </row>
    <row r="154" spans="1:7" x14ac:dyDescent="0.25">
      <c r="A154" s="11" t="s">
        <v>1085</v>
      </c>
      <c r="B154" s="11" t="s">
        <v>552</v>
      </c>
      <c r="C154" s="11" t="s">
        <v>115</v>
      </c>
      <c r="D154" s="11" t="s">
        <v>1340</v>
      </c>
      <c r="E154" s="11" t="s">
        <v>412</v>
      </c>
      <c r="F154" s="6" t="str">
        <f t="shared" si="2"/>
        <v>Kempten (Allgäu) / Interdisziplinäres Brustzentrum Kempten/Allgäu  / FAB-Z-070-BG</v>
      </c>
      <c r="G154" s="8"/>
    </row>
    <row r="155" spans="1:7" x14ac:dyDescent="0.25">
      <c r="A155" s="11" t="s">
        <v>1086</v>
      </c>
      <c r="B155" s="11" t="s">
        <v>632</v>
      </c>
      <c r="C155" s="11" t="s">
        <v>120</v>
      </c>
      <c r="D155" s="11" t="s">
        <v>1341</v>
      </c>
      <c r="E155" s="11" t="s">
        <v>427</v>
      </c>
      <c r="F155" s="6" t="str">
        <f t="shared" si="2"/>
        <v>Kiel / Brust-Zentrum Kiel / FAB-Z-166-BG</v>
      </c>
      <c r="G155" s="8"/>
    </row>
    <row r="156" spans="1:7" x14ac:dyDescent="0.25">
      <c r="A156" s="11" t="s">
        <v>1087</v>
      </c>
      <c r="B156" s="11" t="s">
        <v>666</v>
      </c>
      <c r="C156" s="11" t="s">
        <v>120</v>
      </c>
      <c r="D156" s="11" t="s">
        <v>1342</v>
      </c>
      <c r="E156" s="11" t="s">
        <v>427</v>
      </c>
      <c r="F156" s="6" t="str">
        <f t="shared" si="2"/>
        <v>Kiel / Brustzentrum Kiel-Mitte an der Park-Klinik / FAB-Z-209</v>
      </c>
      <c r="G156" s="9"/>
    </row>
    <row r="157" spans="1:7" x14ac:dyDescent="0.25">
      <c r="A157" s="11" t="s">
        <v>1088</v>
      </c>
      <c r="B157" s="11" t="s">
        <v>1089</v>
      </c>
      <c r="C157" s="11" t="s">
        <v>1090</v>
      </c>
      <c r="D157" s="11"/>
      <c r="E157" s="11" t="s">
        <v>412</v>
      </c>
      <c r="F157" s="6" t="str">
        <f t="shared" si="2"/>
        <v>Kitzingen / Brustkrebszentrum am Maindreieck Klinik Kitzinger Land / FAB-Z-305</v>
      </c>
      <c r="G157" s="8"/>
    </row>
    <row r="158" spans="1:7" x14ac:dyDescent="0.25">
      <c r="A158" s="11" t="s">
        <v>1091</v>
      </c>
      <c r="B158" s="11" t="s">
        <v>763</v>
      </c>
      <c r="C158" s="11" t="s">
        <v>764</v>
      </c>
      <c r="D158" s="11" t="s">
        <v>1343</v>
      </c>
      <c r="E158" s="11" t="s">
        <v>1</v>
      </c>
      <c r="F158" s="6" t="str">
        <f t="shared" si="2"/>
        <v>Klagenfurt am Wörthersee / Brustkrebszentrum am Klinikum Klagenfurt / FAB-Z-273-BG</v>
      </c>
      <c r="G158" s="8"/>
    </row>
    <row r="159" spans="1:7" x14ac:dyDescent="0.25">
      <c r="A159" s="11" t="s">
        <v>1092</v>
      </c>
      <c r="B159" s="11" t="s">
        <v>1093</v>
      </c>
      <c r="C159" s="11" t="s">
        <v>1094</v>
      </c>
      <c r="D159" s="11" t="s">
        <v>1344</v>
      </c>
      <c r="E159" s="11" t="s">
        <v>408</v>
      </c>
      <c r="F159" s="6" t="str">
        <f t="shared" si="2"/>
        <v>Kleve / Brustkrebszentrum Bethanien Moers - St. Antonius-Hospital Kleve / FAB-Z-298-2</v>
      </c>
      <c r="G159" s="8"/>
    </row>
    <row r="160" spans="1:7" x14ac:dyDescent="0.25">
      <c r="A160" s="11" t="s">
        <v>1095</v>
      </c>
      <c r="B160" s="11" t="s">
        <v>654</v>
      </c>
      <c r="C160" s="11" t="s">
        <v>467</v>
      </c>
      <c r="D160" s="11" t="s">
        <v>1345</v>
      </c>
      <c r="E160" s="11" t="s">
        <v>419</v>
      </c>
      <c r="F160" s="6" t="str">
        <f t="shared" si="2"/>
        <v>Koblenz / Brustzentrum Kemperhof Koblenz &amp; St. Elisabeth Mayen / FAB-Z-194-1</v>
      </c>
      <c r="G160" s="8"/>
    </row>
    <row r="161" spans="1:7" x14ac:dyDescent="0.25">
      <c r="A161" s="11" t="s">
        <v>1096</v>
      </c>
      <c r="B161" s="11" t="s">
        <v>645</v>
      </c>
      <c r="C161" s="11" t="s">
        <v>467</v>
      </c>
      <c r="D161" s="11" t="s">
        <v>1346</v>
      </c>
      <c r="E161" s="11" t="s">
        <v>419</v>
      </c>
      <c r="F161" s="6" t="str">
        <f t="shared" si="2"/>
        <v>Koblenz / Brustzentrum im Marienhof Katholisches Klinikum Koblenz - Montabaur / FAB-Z-183</v>
      </c>
      <c r="G161" s="8"/>
    </row>
    <row r="162" spans="1:7" x14ac:dyDescent="0.25">
      <c r="A162" s="11" t="s">
        <v>1097</v>
      </c>
      <c r="B162" s="11" t="s">
        <v>739</v>
      </c>
      <c r="C162" s="11" t="s">
        <v>23</v>
      </c>
      <c r="D162" s="11" t="s">
        <v>1347</v>
      </c>
      <c r="E162" s="11" t="s">
        <v>408</v>
      </c>
      <c r="F162" s="6" t="str">
        <f t="shared" si="2"/>
        <v>Köln / Brustkrebszentrum im CIO Köln / FAB-Z-212-BG</v>
      </c>
      <c r="G162" s="8"/>
    </row>
    <row r="163" spans="1:7" x14ac:dyDescent="0.25">
      <c r="A163" s="11" t="s">
        <v>1098</v>
      </c>
      <c r="B163" s="11" t="s">
        <v>765</v>
      </c>
      <c r="C163" s="11" t="s">
        <v>23</v>
      </c>
      <c r="D163" s="11" t="s">
        <v>1348</v>
      </c>
      <c r="E163" s="11" t="s">
        <v>408</v>
      </c>
      <c r="F163" s="6" t="str">
        <f t="shared" si="2"/>
        <v>Köln / Brustkrebszentrum Köln Holweide / FAB-Z-274</v>
      </c>
      <c r="G163" s="8"/>
    </row>
    <row r="164" spans="1:7" x14ac:dyDescent="0.25">
      <c r="A164" s="11" t="s">
        <v>1099</v>
      </c>
      <c r="B164" s="11" t="s">
        <v>821</v>
      </c>
      <c r="C164" s="11" t="s">
        <v>822</v>
      </c>
      <c r="D164" s="11" t="s">
        <v>1349</v>
      </c>
      <c r="E164" s="11" t="s">
        <v>428</v>
      </c>
      <c r="F164" s="6" t="str">
        <f t="shared" si="2"/>
        <v>Königs Wusterhausen / Brustkrebszentrum Königs Wusterhausen / FAB-Z-292</v>
      </c>
      <c r="G164" s="8"/>
    </row>
    <row r="165" spans="1:7" x14ac:dyDescent="0.25">
      <c r="A165" s="11" t="s">
        <v>1100</v>
      </c>
      <c r="B165" s="11" t="s">
        <v>843</v>
      </c>
      <c r="C165" s="11" t="s">
        <v>605</v>
      </c>
      <c r="D165" s="11" t="s">
        <v>1350</v>
      </c>
      <c r="E165" s="11" t="s">
        <v>409</v>
      </c>
      <c r="F165" s="6" t="str">
        <f t="shared" si="2"/>
        <v>Konstanz / Brustkrebszentrum Bodensee / FAB-Z-134-1</v>
      </c>
      <c r="G165" s="8"/>
    </row>
    <row r="166" spans="1:7" x14ac:dyDescent="0.25">
      <c r="A166" s="11" t="s">
        <v>1101</v>
      </c>
      <c r="B166" s="11" t="s">
        <v>675</v>
      </c>
      <c r="C166" s="11" t="s">
        <v>119</v>
      </c>
      <c r="D166" s="11" t="s">
        <v>1351</v>
      </c>
      <c r="E166" s="11" t="s">
        <v>412</v>
      </c>
      <c r="F166" s="6" t="str">
        <f t="shared" si="2"/>
        <v>Kulmbach / Brustkrebszentrum Kulmbach / FAB-Z-222</v>
      </c>
      <c r="G166" s="8"/>
    </row>
    <row r="167" spans="1:7" x14ac:dyDescent="0.25">
      <c r="A167" s="11" t="s">
        <v>1102</v>
      </c>
      <c r="B167" s="11" t="s">
        <v>823</v>
      </c>
      <c r="C167" s="11" t="s">
        <v>40</v>
      </c>
      <c r="D167" s="11" t="s">
        <v>1352</v>
      </c>
      <c r="E167" s="11" t="s">
        <v>409</v>
      </c>
      <c r="F167" s="6" t="str">
        <f t="shared" si="2"/>
        <v>Lahr/Schwarzwald / Brustkrebszentrum Lahr / FAB-Z-002</v>
      </c>
      <c r="G167" s="8"/>
    </row>
    <row r="168" spans="1:7" x14ac:dyDescent="0.25">
      <c r="A168" s="11" t="s">
        <v>1103</v>
      </c>
      <c r="B168" s="11" t="s">
        <v>512</v>
      </c>
      <c r="C168" s="11" t="s">
        <v>27</v>
      </c>
      <c r="D168" s="11" t="s">
        <v>1353</v>
      </c>
      <c r="E168" s="11" t="s">
        <v>412</v>
      </c>
      <c r="F168" s="6" t="str">
        <f t="shared" si="2"/>
        <v>Landshut / Kooperatives Brustzentrum Landshut / FAB-Z-022</v>
      </c>
      <c r="G168" s="8"/>
    </row>
    <row r="169" spans="1:7" x14ac:dyDescent="0.25">
      <c r="A169" s="11" t="s">
        <v>1104</v>
      </c>
      <c r="B169" s="11" t="s">
        <v>674</v>
      </c>
      <c r="C169" s="11" t="s">
        <v>27</v>
      </c>
      <c r="D169" s="11" t="s">
        <v>1354</v>
      </c>
      <c r="E169" s="11" t="s">
        <v>412</v>
      </c>
      <c r="F169" s="6" t="str">
        <f t="shared" si="2"/>
        <v>Landshut / Brustkrebszentrum Landshut-Achdorf / FAB-Z-220</v>
      </c>
      <c r="G169" s="8"/>
    </row>
    <row r="170" spans="1:7" x14ac:dyDescent="0.25">
      <c r="A170" s="11" t="s">
        <v>1105</v>
      </c>
      <c r="B170" s="11" t="s">
        <v>580</v>
      </c>
      <c r="C170" s="11" t="s">
        <v>21</v>
      </c>
      <c r="D170" s="11" t="s">
        <v>1355</v>
      </c>
      <c r="E170" s="11" t="s">
        <v>414</v>
      </c>
      <c r="F170" s="6" t="str">
        <f t="shared" si="2"/>
        <v>Leipzig / Brustzentrum St. Elisabeth-Krankenhaus Leipzig / FAB-Z-104</v>
      </c>
      <c r="G170" s="8"/>
    </row>
    <row r="171" spans="1:7" x14ac:dyDescent="0.25">
      <c r="A171" s="11" t="s">
        <v>1106</v>
      </c>
      <c r="B171" s="11" t="s">
        <v>585</v>
      </c>
      <c r="C171" s="11" t="s">
        <v>21</v>
      </c>
      <c r="D171" s="11" t="s">
        <v>1356</v>
      </c>
      <c r="E171" s="11" t="s">
        <v>414</v>
      </c>
      <c r="F171" s="6" t="str">
        <f t="shared" si="2"/>
        <v>Leipzig / Brustkrebszentrum am Universitätsklinikum Leipzig / FAB-Z-111-BG</v>
      </c>
      <c r="G171" s="8"/>
    </row>
    <row r="172" spans="1:7" x14ac:dyDescent="0.25">
      <c r="A172" s="11" t="s">
        <v>1107</v>
      </c>
      <c r="B172" s="11" t="s">
        <v>590</v>
      </c>
      <c r="C172" s="11" t="s">
        <v>21</v>
      </c>
      <c r="D172" s="11" t="s">
        <v>1357</v>
      </c>
      <c r="E172" s="11" t="s">
        <v>414</v>
      </c>
      <c r="F172" s="6" t="str">
        <f t="shared" si="2"/>
        <v>Leipzig / Nordwestsächsisches Brustzentrum Leipzig / FAB-Z-115-1</v>
      </c>
      <c r="G172" s="8"/>
    </row>
    <row r="173" spans="1:7" x14ac:dyDescent="0.25">
      <c r="A173" s="11" t="s">
        <v>1108</v>
      </c>
      <c r="B173" s="11" t="s">
        <v>845</v>
      </c>
      <c r="C173" s="11" t="s">
        <v>846</v>
      </c>
      <c r="D173" s="11" t="s">
        <v>1358</v>
      </c>
      <c r="E173" s="11" t="s">
        <v>408</v>
      </c>
      <c r="F173" s="6" t="str">
        <f t="shared" si="2"/>
        <v>Leverkusen / Brustkrebszentrum Leverkusen / FAB-Z-294-BG</v>
      </c>
      <c r="G173" s="8"/>
    </row>
    <row r="174" spans="1:7" x14ac:dyDescent="0.25">
      <c r="A174" s="11" t="s">
        <v>1109</v>
      </c>
      <c r="B174" s="11" t="s">
        <v>628</v>
      </c>
      <c r="C174" s="11" t="s">
        <v>629</v>
      </c>
      <c r="D174" s="11" t="s">
        <v>1359</v>
      </c>
      <c r="E174" s="11" t="s">
        <v>413</v>
      </c>
      <c r="F174" s="6" t="str">
        <f t="shared" si="2"/>
        <v>Limburg an der Lahn / Brustzentrum St. Vincenz-Krankenhaus Limburg / FAB-Z-161-BG</v>
      </c>
      <c r="G174" s="8"/>
    </row>
    <row r="175" spans="1:7" x14ac:dyDescent="0.25">
      <c r="A175" s="11" t="s">
        <v>1110</v>
      </c>
      <c r="B175" s="11" t="s">
        <v>651</v>
      </c>
      <c r="C175" s="11" t="s">
        <v>468</v>
      </c>
      <c r="D175" s="11" t="s">
        <v>1360</v>
      </c>
      <c r="E175" s="11" t="s">
        <v>415</v>
      </c>
      <c r="F175" s="6" t="str">
        <f t="shared" si="2"/>
        <v>Lingen (Ems) / Kooperatives Brustzentrum Lingen-Nordhorn / FAB-Z-191-1</v>
      </c>
      <c r="G175" s="9"/>
    </row>
    <row r="176" spans="1:7" x14ac:dyDescent="0.25">
      <c r="A176" s="11" t="s">
        <v>1111</v>
      </c>
      <c r="B176" s="11" t="s">
        <v>797</v>
      </c>
      <c r="C176" s="11" t="s">
        <v>106</v>
      </c>
      <c r="D176" s="11" t="s">
        <v>1361</v>
      </c>
      <c r="E176" s="11" t="s">
        <v>1</v>
      </c>
      <c r="F176" s="6" t="str">
        <f t="shared" si="2"/>
        <v>Linz / Brust-Gesundheitszentrum Ordensklinikum Linz / FAB-Z-118-BG</v>
      </c>
      <c r="G176" s="8"/>
    </row>
    <row r="177" spans="1:7" x14ac:dyDescent="0.25">
      <c r="A177" s="11" t="s">
        <v>1112</v>
      </c>
      <c r="B177" s="11" t="s">
        <v>673</v>
      </c>
      <c r="C177" s="11" t="s">
        <v>106</v>
      </c>
      <c r="D177" s="11" t="s">
        <v>1362</v>
      </c>
      <c r="E177" s="11" t="s">
        <v>1</v>
      </c>
      <c r="F177" s="6" t="str">
        <f t="shared" si="2"/>
        <v>Linz / Brustkompetenzzentrum am Klinikzentrum Linz / FAB-Z-219-BG</v>
      </c>
      <c r="G177" s="8"/>
    </row>
    <row r="178" spans="1:7" x14ac:dyDescent="0.25">
      <c r="A178" s="11" t="s">
        <v>1113</v>
      </c>
      <c r="B178" s="11" t="s">
        <v>1114</v>
      </c>
      <c r="C178" s="11" t="s">
        <v>1115</v>
      </c>
      <c r="D178" s="11"/>
      <c r="E178" s="11" t="s">
        <v>0</v>
      </c>
      <c r="F178" s="6" t="str">
        <f t="shared" si="2"/>
        <v>Locarno / Centro di senologia del Gruppo Ospedaliero Moncucco Locarno / FAB-Z-316</v>
      </c>
      <c r="G178" s="8"/>
    </row>
    <row r="179" spans="1:7" x14ac:dyDescent="0.25">
      <c r="A179" s="11" t="s">
        <v>1116</v>
      </c>
      <c r="B179" s="11" t="s">
        <v>697</v>
      </c>
      <c r="C179" s="11" t="s">
        <v>37</v>
      </c>
      <c r="D179" s="11" t="s">
        <v>1363</v>
      </c>
      <c r="E179" s="11" t="s">
        <v>409</v>
      </c>
      <c r="F179" s="6" t="str">
        <f t="shared" si="2"/>
        <v>Lörrach / Brustkrebszentrum St. Elisabeth Lörrach / FAB-Z-243</v>
      </c>
      <c r="G179" s="8"/>
    </row>
    <row r="180" spans="1:7" x14ac:dyDescent="0.25">
      <c r="A180" s="11" t="s">
        <v>1117</v>
      </c>
      <c r="B180" s="11" t="s">
        <v>798</v>
      </c>
      <c r="C180" s="11" t="s">
        <v>469</v>
      </c>
      <c r="D180" s="11" t="s">
        <v>1364</v>
      </c>
      <c r="E180" s="11" t="s">
        <v>427</v>
      </c>
      <c r="F180" s="6" t="str">
        <f t="shared" si="2"/>
        <v>Lübeck / Brustzentrum am UKSH, Campus Lübeck / FAB-Z-163-BG</v>
      </c>
      <c r="G180" s="8"/>
    </row>
    <row r="181" spans="1:7" x14ac:dyDescent="0.25">
      <c r="A181" s="11" t="s">
        <v>1118</v>
      </c>
      <c r="B181" s="11" t="s">
        <v>1119</v>
      </c>
      <c r="C181" s="11" t="s">
        <v>63</v>
      </c>
      <c r="D181" s="11" t="s">
        <v>1365</v>
      </c>
      <c r="E181" s="11" t="s">
        <v>409</v>
      </c>
      <c r="F181" s="6" t="str">
        <f t="shared" si="2"/>
        <v>Ludwigsburg / Brustkrebszentrum Ludwigsburg / FAB-Z-098-BG</v>
      </c>
      <c r="G181" s="8"/>
    </row>
    <row r="182" spans="1:7" x14ac:dyDescent="0.25">
      <c r="A182" s="11" t="s">
        <v>1120</v>
      </c>
      <c r="B182" s="11" t="s">
        <v>597</v>
      </c>
      <c r="C182" s="11" t="s">
        <v>83</v>
      </c>
      <c r="D182" s="11" t="s">
        <v>1366</v>
      </c>
      <c r="E182" s="11" t="s">
        <v>419</v>
      </c>
      <c r="F182" s="6" t="str">
        <f t="shared" si="2"/>
        <v>Ludwigshafen am Rhein / Brustzentrum Ludwigshafen / FAB-Z-124</v>
      </c>
      <c r="G182" s="8"/>
    </row>
    <row r="183" spans="1:7" x14ac:dyDescent="0.25">
      <c r="A183" s="11" t="s">
        <v>1121</v>
      </c>
      <c r="B183" s="11" t="s">
        <v>638</v>
      </c>
      <c r="C183" s="11" t="s">
        <v>93</v>
      </c>
      <c r="D183" s="11" t="s">
        <v>1367</v>
      </c>
      <c r="E183" s="11" t="s">
        <v>415</v>
      </c>
      <c r="F183" s="6" t="str">
        <f t="shared" si="2"/>
        <v>Lüneburg / Brustzentrum Lüneburg / FAB-Z-176-BG</v>
      </c>
      <c r="G183" s="8"/>
    </row>
    <row r="184" spans="1:7" x14ac:dyDescent="0.25">
      <c r="A184" s="11" t="s">
        <v>1122</v>
      </c>
      <c r="B184" s="11" t="s">
        <v>799</v>
      </c>
      <c r="C184" s="11" t="s">
        <v>800</v>
      </c>
      <c r="D184" s="11" t="s">
        <v>1368</v>
      </c>
      <c r="E184" s="11" t="s">
        <v>800</v>
      </c>
      <c r="F184" s="6" t="str">
        <f t="shared" si="2"/>
        <v>Luxembourg / Breast Cancer Centre Groupe Sein Centre Hospitalier de Luxembourg / FAB-Z-282</v>
      </c>
      <c r="G184" s="8"/>
    </row>
    <row r="185" spans="1:7" x14ac:dyDescent="0.25">
      <c r="A185" s="11" t="s">
        <v>1123</v>
      </c>
      <c r="B185" s="11" t="s">
        <v>801</v>
      </c>
      <c r="C185" s="11" t="s">
        <v>802</v>
      </c>
      <c r="D185" s="11" t="s">
        <v>1369</v>
      </c>
      <c r="E185" s="11" t="s">
        <v>0</v>
      </c>
      <c r="F185" s="6" t="str">
        <f t="shared" si="2"/>
        <v>Luzern / Brustkrebszentrum St. Anna Luzern / FAB-Z-279-BG</v>
      </c>
      <c r="G185" s="8"/>
    </row>
    <row r="186" spans="1:7" x14ac:dyDescent="0.25">
      <c r="A186" s="11" t="s">
        <v>1124</v>
      </c>
      <c r="B186" s="11" t="s">
        <v>595</v>
      </c>
      <c r="C186" s="11" t="s">
        <v>116</v>
      </c>
      <c r="D186" s="11" t="s">
        <v>1370</v>
      </c>
      <c r="E186" s="11" t="s">
        <v>0</v>
      </c>
      <c r="F186" s="6" t="str">
        <f t="shared" si="2"/>
        <v>Luzern 16 / Brustzentrum Luzern / FAB-Z-121-BG</v>
      </c>
      <c r="G186" s="8"/>
    </row>
    <row r="187" spans="1:7" x14ac:dyDescent="0.25">
      <c r="A187" s="11" t="s">
        <v>1125</v>
      </c>
      <c r="B187" s="11" t="s">
        <v>1126</v>
      </c>
      <c r="C187" s="11" t="s">
        <v>1127</v>
      </c>
      <c r="D187" s="11" t="s">
        <v>1371</v>
      </c>
      <c r="E187" s="11" t="s">
        <v>183</v>
      </c>
      <c r="F187" s="6" t="str">
        <f t="shared" si="2"/>
        <v>Luzhou City / German Center for Breast Cancer Luzhou / FAB-Z-297-BG</v>
      </c>
      <c r="G187" s="8"/>
    </row>
    <row r="188" spans="1:7" x14ac:dyDescent="0.25">
      <c r="A188" s="11" t="s">
        <v>1128</v>
      </c>
      <c r="B188" s="11" t="s">
        <v>611</v>
      </c>
      <c r="C188" s="11" t="s">
        <v>36</v>
      </c>
      <c r="D188" s="11" t="s">
        <v>1372</v>
      </c>
      <c r="E188" s="11" t="s">
        <v>420</v>
      </c>
      <c r="F188" s="6" t="str">
        <f t="shared" si="2"/>
        <v>Magdeburg / Brustzentrum Krankenhaus St. Marienstift Magdeburg / FAB-Z-138</v>
      </c>
      <c r="G188" s="8"/>
    </row>
    <row r="189" spans="1:7" x14ac:dyDescent="0.25">
      <c r="A189" s="11" t="s">
        <v>1129</v>
      </c>
      <c r="B189" s="11" t="s">
        <v>613</v>
      </c>
      <c r="C189" s="11" t="s">
        <v>36</v>
      </c>
      <c r="D189" s="11" t="s">
        <v>1373</v>
      </c>
      <c r="E189" s="11" t="s">
        <v>420</v>
      </c>
      <c r="F189" s="6" t="str">
        <f t="shared" si="2"/>
        <v>Magdeburg / Brustzentrum am Klinikum Magdeburg / FAB-Z-143-BG</v>
      </c>
      <c r="G189" s="8"/>
    </row>
    <row r="190" spans="1:7" x14ac:dyDescent="0.25">
      <c r="A190" s="11" t="s">
        <v>1130</v>
      </c>
      <c r="B190" s="11" t="s">
        <v>847</v>
      </c>
      <c r="C190" s="11" t="s">
        <v>36</v>
      </c>
      <c r="D190" s="11" t="s">
        <v>1374</v>
      </c>
      <c r="E190" s="11" t="s">
        <v>420</v>
      </c>
      <c r="F190" s="6" t="str">
        <f t="shared" si="2"/>
        <v>Magdeburg / Brustkrebszentrum der Universitätsmedizin Magdeburg / FAB-Z-301-BG</v>
      </c>
      <c r="G190" s="8"/>
    </row>
    <row r="191" spans="1:7" x14ac:dyDescent="0.25">
      <c r="A191" s="11" t="s">
        <v>1131</v>
      </c>
      <c r="B191" s="11" t="s">
        <v>803</v>
      </c>
      <c r="C191" s="11" t="s">
        <v>17</v>
      </c>
      <c r="D191" s="11" t="s">
        <v>1375</v>
      </c>
      <c r="E191" s="11" t="s">
        <v>419</v>
      </c>
      <c r="F191" s="6" t="str">
        <f t="shared" si="2"/>
        <v>Mainz / Brustkrebszentrum am Marienhaus Klinikum Mainz / FAB-Z-046-BG</v>
      </c>
      <c r="G191" s="8"/>
    </row>
    <row r="192" spans="1:7" x14ac:dyDescent="0.25">
      <c r="A192" s="11" t="s">
        <v>1132</v>
      </c>
      <c r="B192" s="11" t="s">
        <v>509</v>
      </c>
      <c r="C192" s="11" t="s">
        <v>17</v>
      </c>
      <c r="D192" s="11" t="s">
        <v>1376</v>
      </c>
      <c r="E192" s="11" t="s">
        <v>419</v>
      </c>
      <c r="F192" s="6" t="str">
        <f t="shared" si="2"/>
        <v>Mainz / Universitäres Brustkrebszentrum Mainz / FAB-Z-018-BG</v>
      </c>
      <c r="G192" s="8"/>
    </row>
    <row r="193" spans="1:7" x14ac:dyDescent="0.25">
      <c r="A193" s="11" t="s">
        <v>1133</v>
      </c>
      <c r="B193" s="11" t="s">
        <v>1134</v>
      </c>
      <c r="C193" s="11" t="s">
        <v>1135</v>
      </c>
      <c r="D193" s="11" t="s">
        <v>1377</v>
      </c>
      <c r="E193" s="11" t="s">
        <v>372</v>
      </c>
      <c r="F193" s="6" t="str">
        <f t="shared" si="2"/>
        <v>Maltepe/Istanbul / Istanbul Oncology Hospital Breast Centre / FAB-I-001</v>
      </c>
      <c r="G193" s="8"/>
    </row>
    <row r="194" spans="1:7" x14ac:dyDescent="0.25">
      <c r="A194" s="11" t="s">
        <v>1136</v>
      </c>
      <c r="B194" s="11" t="s">
        <v>506</v>
      </c>
      <c r="C194" s="11" t="s">
        <v>98</v>
      </c>
      <c r="D194" s="11" t="s">
        <v>1378</v>
      </c>
      <c r="E194" s="11" t="s">
        <v>409</v>
      </c>
      <c r="F194" s="6" t="str">
        <f t="shared" si="2"/>
        <v>Mannheim / Interdisziplinäres Brustzentrum Mannheim / FAB-Z-014-BG</v>
      </c>
      <c r="G194" s="8"/>
    </row>
    <row r="195" spans="1:7" x14ac:dyDescent="0.25">
      <c r="A195" s="11" t="s">
        <v>1137</v>
      </c>
      <c r="B195" s="11" t="s">
        <v>1138</v>
      </c>
      <c r="C195" s="11" t="s">
        <v>98</v>
      </c>
      <c r="D195" s="11" t="s">
        <v>1379</v>
      </c>
      <c r="E195" s="11" t="s">
        <v>409</v>
      </c>
      <c r="F195" s="6" t="str">
        <f t="shared" si="2"/>
        <v>Mannheim / Brustkrebszentrum am Brüderklinikum Julia Lanz - Diako Mannheim / FAB-Z-258-BG</v>
      </c>
      <c r="G195" s="8"/>
    </row>
    <row r="196" spans="1:7" x14ac:dyDescent="0.25">
      <c r="A196" s="11" t="s">
        <v>1139</v>
      </c>
      <c r="B196" s="11" t="s">
        <v>492</v>
      </c>
      <c r="C196" s="11" t="s">
        <v>74</v>
      </c>
      <c r="D196" s="11" t="s">
        <v>1380</v>
      </c>
      <c r="E196" s="11" t="s">
        <v>413</v>
      </c>
      <c r="F196" s="6" t="str">
        <f t="shared" si="2"/>
        <v>Marburg / Brustzentrum Regio im Comprehensive Cancer Center (CCC) Marburg / FAB-Z-003-BG</v>
      </c>
      <c r="G196" s="8"/>
    </row>
    <row r="197" spans="1:7" x14ac:dyDescent="0.25">
      <c r="A197" s="11" t="s">
        <v>1140</v>
      </c>
      <c r="B197" s="11" t="s">
        <v>558</v>
      </c>
      <c r="C197" s="11" t="s">
        <v>559</v>
      </c>
      <c r="D197" s="11" t="s">
        <v>1381</v>
      </c>
      <c r="E197" s="11" t="s">
        <v>412</v>
      </c>
      <c r="F197" s="6" t="str">
        <f t="shared" si="2"/>
        <v>Marktredwitz / Brustzentrum Weiden - Marktredwitz / FAB-Z-078-2</v>
      </c>
      <c r="G197" s="8"/>
    </row>
    <row r="198" spans="1:7" x14ac:dyDescent="0.25">
      <c r="A198" s="11" t="s">
        <v>1141</v>
      </c>
      <c r="B198" s="11" t="s">
        <v>654</v>
      </c>
      <c r="C198" s="11" t="s">
        <v>655</v>
      </c>
      <c r="D198" s="11" t="s">
        <v>1382</v>
      </c>
      <c r="E198" s="11" t="s">
        <v>419</v>
      </c>
      <c r="F198" s="6" t="str">
        <f t="shared" si="2"/>
        <v>Mayen / Brustzentrum Kemperhof Koblenz &amp; St. Elisabeth Mayen / FAB-Z-194-2</v>
      </c>
      <c r="G198" s="8"/>
    </row>
    <row r="199" spans="1:7" x14ac:dyDescent="0.25">
      <c r="A199" s="11" t="s">
        <v>1142</v>
      </c>
      <c r="B199" s="11" t="s">
        <v>848</v>
      </c>
      <c r="C199" s="11" t="s">
        <v>48</v>
      </c>
      <c r="D199" s="11" t="s">
        <v>1383</v>
      </c>
      <c r="E199" s="11" t="s">
        <v>422</v>
      </c>
      <c r="F199" s="6" t="str">
        <f t="shared" si="2"/>
        <v>Meiningen / Südthüringer Brustkrebszentrum Helios Klinikum Meiningen / FAB-Z-308</v>
      </c>
      <c r="G199" s="8"/>
    </row>
    <row r="200" spans="1:7" x14ac:dyDescent="0.25">
      <c r="A200" s="11" t="s">
        <v>1143</v>
      </c>
      <c r="B200" s="11" t="s">
        <v>572</v>
      </c>
      <c r="C200" s="11" t="s">
        <v>60</v>
      </c>
      <c r="D200" s="11" t="s">
        <v>1384</v>
      </c>
      <c r="E200" s="11" t="s">
        <v>412</v>
      </c>
      <c r="F200" s="6" t="str">
        <f t="shared" ref="F200:F263" si="3">CONCATENATE(C200," / ",B200," / ",A200)</f>
        <v>Memmingen / Brustkrebszentrum Memmingen - Allgäu / FAB-Z-095</v>
      </c>
      <c r="G200" s="8"/>
    </row>
    <row r="201" spans="1:7" x14ac:dyDescent="0.25">
      <c r="A201" s="11" t="s">
        <v>1144</v>
      </c>
      <c r="B201" s="11" t="s">
        <v>608</v>
      </c>
      <c r="C201" s="11" t="s">
        <v>609</v>
      </c>
      <c r="D201" s="11" t="s">
        <v>1385</v>
      </c>
      <c r="E201" s="11" t="s">
        <v>236</v>
      </c>
      <c r="F201" s="6" t="str">
        <f t="shared" si="3"/>
        <v>Meran / Brustgesundheitszentrum Brixen - Meran Partner der Universitätsklinik Innsbruck / FAB-Z-137-1</v>
      </c>
      <c r="G201" s="8"/>
    </row>
    <row r="202" spans="1:7" x14ac:dyDescent="0.25">
      <c r="A202" s="11" t="s">
        <v>1145</v>
      </c>
      <c r="B202" s="11" t="s">
        <v>519</v>
      </c>
      <c r="C202" s="11" t="s">
        <v>520</v>
      </c>
      <c r="D202" s="11" t="s">
        <v>1386</v>
      </c>
      <c r="E202" s="11" t="s">
        <v>414</v>
      </c>
      <c r="F202" s="6" t="str">
        <f t="shared" si="3"/>
        <v>Mittweida / Brustzentrum Chemnitz / FAB-Z-030-2</v>
      </c>
      <c r="G202" s="8"/>
    </row>
    <row r="203" spans="1:7" x14ac:dyDescent="0.25">
      <c r="A203" s="11" t="s">
        <v>1146</v>
      </c>
      <c r="B203" s="11" t="s">
        <v>1093</v>
      </c>
      <c r="C203" s="11" t="s">
        <v>1147</v>
      </c>
      <c r="D203" s="11" t="s">
        <v>1387</v>
      </c>
      <c r="E203" s="11" t="s">
        <v>408</v>
      </c>
      <c r="F203" s="6" t="str">
        <f t="shared" si="3"/>
        <v>Moers / Brustkrebszentrum Bethanien Moers - St. Antonius-Hospital Kleve / FAB-Z-298-1</v>
      </c>
      <c r="G203" s="8"/>
    </row>
    <row r="204" spans="1:7" x14ac:dyDescent="0.25">
      <c r="A204" s="11" t="s">
        <v>1148</v>
      </c>
      <c r="B204" s="11" t="s">
        <v>849</v>
      </c>
      <c r="C204" s="11" t="s">
        <v>850</v>
      </c>
      <c r="D204" s="11" t="s">
        <v>1388</v>
      </c>
      <c r="E204" s="11" t="s">
        <v>408</v>
      </c>
      <c r="F204" s="6" t="str">
        <f t="shared" si="3"/>
        <v>Mönchengladbach / Brustkrebszentrum Städtische Kliniken Mönchengladbach / FAB-Z-290</v>
      </c>
      <c r="G204" s="8"/>
    </row>
    <row r="205" spans="1:7" x14ac:dyDescent="0.25">
      <c r="A205" s="11" t="s">
        <v>1149</v>
      </c>
      <c r="B205" s="11" t="s">
        <v>1150</v>
      </c>
      <c r="C205" s="11" t="s">
        <v>33</v>
      </c>
      <c r="D205" s="11" t="s">
        <v>1389</v>
      </c>
      <c r="E205" s="11" t="s">
        <v>412</v>
      </c>
      <c r="F205" s="6" t="str">
        <f t="shared" si="3"/>
        <v>München / Interdisziplinäres Brustzentrum am TUM Universitätsklinikum, Klinikum rechts der Isar / FAB-Z-123-BG</v>
      </c>
      <c r="G205" s="8"/>
    </row>
    <row r="206" spans="1:7" x14ac:dyDescent="0.25">
      <c r="A206" s="11" t="s">
        <v>1151</v>
      </c>
      <c r="B206" s="11" t="s">
        <v>758</v>
      </c>
      <c r="C206" s="11" t="s">
        <v>33</v>
      </c>
      <c r="D206" s="11" t="s">
        <v>1390</v>
      </c>
      <c r="E206" s="11" t="s">
        <v>412</v>
      </c>
      <c r="F206" s="6" t="str">
        <f t="shared" si="3"/>
        <v>München / Brustkrebszentrum an der München Klinik Harlaching / FAB-Z-172-BG</v>
      </c>
      <c r="G206" s="8"/>
    </row>
    <row r="207" spans="1:7" x14ac:dyDescent="0.25">
      <c r="A207" s="11" t="s">
        <v>1152</v>
      </c>
      <c r="B207" s="11" t="s">
        <v>804</v>
      </c>
      <c r="C207" s="11" t="s">
        <v>33</v>
      </c>
      <c r="D207" s="11" t="s">
        <v>1391</v>
      </c>
      <c r="E207" s="11" t="s">
        <v>412</v>
      </c>
      <c r="F207" s="6" t="str">
        <f t="shared" si="3"/>
        <v>München / Brustzentrum am Englischen Garten / FAB-Z-169</v>
      </c>
      <c r="G207" s="8"/>
    </row>
    <row r="208" spans="1:7" x14ac:dyDescent="0.25">
      <c r="A208" s="11" t="s">
        <v>1153</v>
      </c>
      <c r="B208" s="11" t="s">
        <v>824</v>
      </c>
      <c r="C208" s="11" t="s">
        <v>33</v>
      </c>
      <c r="D208" s="11" t="s">
        <v>1392</v>
      </c>
      <c r="E208" s="11" t="s">
        <v>412</v>
      </c>
      <c r="F208" s="6" t="str">
        <f t="shared" si="3"/>
        <v>München / Brustzentrum am LMU Klinikum / FAB-Z-165-BG</v>
      </c>
      <c r="G208" s="8"/>
    </row>
    <row r="209" spans="1:7" x14ac:dyDescent="0.25">
      <c r="A209" s="11" t="s">
        <v>1154</v>
      </c>
      <c r="B209" s="11" t="s">
        <v>1155</v>
      </c>
      <c r="C209" s="11" t="s">
        <v>33</v>
      </c>
      <c r="D209" s="11" t="s">
        <v>1393</v>
      </c>
      <c r="E209" s="11" t="s">
        <v>412</v>
      </c>
      <c r="F209" s="6" t="str">
        <f t="shared" si="3"/>
        <v>München / Brustkrebszentrum Klinikum Dritter Orden München-Nymphenburg / FAB-Z-188-BG</v>
      </c>
      <c r="G209" s="8"/>
    </row>
    <row r="210" spans="1:7" x14ac:dyDescent="0.25">
      <c r="A210" s="11" t="s">
        <v>1156</v>
      </c>
      <c r="B210" s="11" t="s">
        <v>698</v>
      </c>
      <c r="C210" s="11" t="s">
        <v>33</v>
      </c>
      <c r="D210" s="11" t="s">
        <v>1394</v>
      </c>
      <c r="E210" s="11" t="s">
        <v>412</v>
      </c>
      <c r="F210" s="6" t="str">
        <f t="shared" si="3"/>
        <v>München / Interdisziplinäres Brustkrebszentrum am Rotkreuzklinikum München / FAB-Z-244-BG</v>
      </c>
      <c r="G210" s="8"/>
    </row>
    <row r="211" spans="1:7" x14ac:dyDescent="0.25">
      <c r="A211" s="11" t="s">
        <v>1157</v>
      </c>
      <c r="B211" s="11" t="s">
        <v>715</v>
      </c>
      <c r="C211" s="11" t="s">
        <v>33</v>
      </c>
      <c r="D211" s="11" t="s">
        <v>1395</v>
      </c>
      <c r="E211" s="11" t="s">
        <v>412</v>
      </c>
      <c r="F211" s="6" t="str">
        <f t="shared" si="3"/>
        <v>München / Interdisziplinäres Brustkrebszentrum Helios Klinikum München West / FAB-Z-265-BG</v>
      </c>
      <c r="G211" s="8"/>
    </row>
    <row r="212" spans="1:7" x14ac:dyDescent="0.25">
      <c r="A212" s="11" t="s">
        <v>1158</v>
      </c>
      <c r="B212" s="11" t="s">
        <v>851</v>
      </c>
      <c r="C212" s="11" t="s">
        <v>33</v>
      </c>
      <c r="D212" s="11" t="s">
        <v>1396</v>
      </c>
      <c r="E212" s="11" t="s">
        <v>412</v>
      </c>
      <c r="F212" s="6" t="str">
        <f t="shared" si="3"/>
        <v>München / Brustkrebszentrum München Bogenhausen / FAB-Z-291</v>
      </c>
      <c r="G212" s="8"/>
    </row>
    <row r="213" spans="1:7" x14ac:dyDescent="0.25">
      <c r="A213" s="11" t="s">
        <v>1159</v>
      </c>
      <c r="B213" s="11" t="s">
        <v>805</v>
      </c>
      <c r="C213" s="11" t="s">
        <v>806</v>
      </c>
      <c r="D213" s="11" t="s">
        <v>1397</v>
      </c>
      <c r="E213" s="11" t="s">
        <v>0</v>
      </c>
      <c r="F213" s="6" t="str">
        <f t="shared" si="3"/>
        <v>Münsterlingen / Brustkrebszentrum Thurgau am Kantonsspital Münsterlingen / FAB-Z-286-BG</v>
      </c>
      <c r="G213" s="8"/>
    </row>
    <row r="214" spans="1:7" x14ac:dyDescent="0.25">
      <c r="A214" s="11" t="s">
        <v>1160</v>
      </c>
      <c r="B214" s="11" t="s">
        <v>540</v>
      </c>
      <c r="C214" s="11" t="s">
        <v>38</v>
      </c>
      <c r="D214" s="11" t="s">
        <v>1398</v>
      </c>
      <c r="E214" s="11" t="s">
        <v>409</v>
      </c>
      <c r="F214" s="6" t="str">
        <f t="shared" si="3"/>
        <v>Mutlangen / Brustzentrum Schwäbisch Gmünd / FAB-Z-053-BG</v>
      </c>
      <c r="G214" s="8"/>
    </row>
    <row r="215" spans="1:7" x14ac:dyDescent="0.25">
      <c r="A215" s="11" t="s">
        <v>1161</v>
      </c>
      <c r="B215" s="11" t="s">
        <v>569</v>
      </c>
      <c r="C215" s="11" t="s">
        <v>470</v>
      </c>
      <c r="D215" s="11" t="s">
        <v>1399</v>
      </c>
      <c r="E215" s="11" t="s">
        <v>426</v>
      </c>
      <c r="F215" s="6" t="str">
        <f t="shared" si="3"/>
        <v>Neubrandenburg / Brustzentrum am Dietrich-Bonhoeffer-Klinikum / FAB-Z-093</v>
      </c>
      <c r="G215" s="8"/>
    </row>
    <row r="216" spans="1:7" x14ac:dyDescent="0.25">
      <c r="A216" s="11" t="s">
        <v>1162</v>
      </c>
      <c r="B216" s="11" t="s">
        <v>592</v>
      </c>
      <c r="C216" s="11" t="s">
        <v>24</v>
      </c>
      <c r="D216" s="11" t="s">
        <v>1400</v>
      </c>
      <c r="E216" s="11" t="s">
        <v>412</v>
      </c>
      <c r="F216" s="6" t="str">
        <f t="shared" si="3"/>
        <v>Neumarkt in der Oberpfalz / Brustzentrum Neumarkt / FAB-Z-117-BG</v>
      </c>
      <c r="G216" s="8"/>
    </row>
    <row r="217" spans="1:7" x14ac:dyDescent="0.25">
      <c r="A217" s="11" t="s">
        <v>1163</v>
      </c>
      <c r="B217" s="11" t="s">
        <v>1061</v>
      </c>
      <c r="C217" s="11" t="s">
        <v>471</v>
      </c>
      <c r="D217" s="11" t="s">
        <v>1401</v>
      </c>
      <c r="E217" s="11" t="s">
        <v>427</v>
      </c>
      <c r="F217" s="6" t="str">
        <f t="shared" si="3"/>
        <v>Neumünster / Holsteinisches Brustkrebszentrum - Heide, Itzehoe, Neumünster / FAB-Z-087-4</v>
      </c>
      <c r="G217" s="8"/>
    </row>
    <row r="218" spans="1:7" x14ac:dyDescent="0.25">
      <c r="A218" s="11" t="s">
        <v>1164</v>
      </c>
      <c r="B218" s="11" t="s">
        <v>1165</v>
      </c>
      <c r="C218" s="11" t="s">
        <v>1166</v>
      </c>
      <c r="D218" s="11" t="s">
        <v>1402</v>
      </c>
      <c r="E218" s="11" t="s">
        <v>421</v>
      </c>
      <c r="F218" s="6" t="str">
        <f t="shared" si="3"/>
        <v>Neunkirchen / Brustkrebszentrum Marienhaus Klinikum Neunkirchen / FAB-Z-131</v>
      </c>
      <c r="G218" s="8"/>
    </row>
    <row r="219" spans="1:7" x14ac:dyDescent="0.25">
      <c r="A219" s="11" t="s">
        <v>1167</v>
      </c>
      <c r="B219" s="11" t="s">
        <v>678</v>
      </c>
      <c r="C219" s="11" t="s">
        <v>86</v>
      </c>
      <c r="D219" s="11" t="s">
        <v>1403</v>
      </c>
      <c r="E219" s="11" t="s">
        <v>428</v>
      </c>
      <c r="F219" s="6" t="str">
        <f t="shared" si="3"/>
        <v>Neuruppin / Brustkrebszentrum Neuruppin | Nordbrandenburg / FAB-Z-225-BG</v>
      </c>
      <c r="G219" s="8"/>
    </row>
    <row r="220" spans="1:7" x14ac:dyDescent="0.25">
      <c r="A220" s="11" t="s">
        <v>1168</v>
      </c>
      <c r="B220" s="11" t="s">
        <v>1169</v>
      </c>
      <c r="C220" s="11" t="s">
        <v>1170</v>
      </c>
      <c r="D220" s="11" t="s">
        <v>1404</v>
      </c>
      <c r="E220" s="11" t="s">
        <v>419</v>
      </c>
      <c r="F220" s="6" t="str">
        <f t="shared" si="3"/>
        <v>Neustadt an der Weinstraße / Brustzentrum Neustadt an der Weinstraße / FAB-Z-184</v>
      </c>
      <c r="G220" s="8"/>
    </row>
    <row r="221" spans="1:7" x14ac:dyDescent="0.25">
      <c r="A221" s="11" t="s">
        <v>1171</v>
      </c>
      <c r="B221" s="11" t="s">
        <v>825</v>
      </c>
      <c r="C221" s="11" t="s">
        <v>622</v>
      </c>
      <c r="D221" s="11" t="s">
        <v>1405</v>
      </c>
      <c r="E221" s="11" t="s">
        <v>419</v>
      </c>
      <c r="F221" s="6" t="str">
        <f t="shared" si="3"/>
        <v>Neuwied / Brustkrebszentrum Marienhaus Klinikum Neuwied / FAB-Z-152-BG</v>
      </c>
      <c r="G221" s="8"/>
    </row>
    <row r="222" spans="1:7" x14ac:dyDescent="0.25">
      <c r="A222" s="11" t="s">
        <v>1172</v>
      </c>
      <c r="B222" s="11" t="s">
        <v>634</v>
      </c>
      <c r="C222" s="11" t="s">
        <v>127</v>
      </c>
      <c r="D222" s="11" t="s">
        <v>1406</v>
      </c>
      <c r="E222" s="11" t="s">
        <v>422</v>
      </c>
      <c r="F222" s="6" t="str">
        <f t="shared" si="3"/>
        <v>Nordhausen / Brustzentrum Nordhausen / FAB-Z-168</v>
      </c>
      <c r="G222" s="8"/>
    </row>
    <row r="223" spans="1:7" x14ac:dyDescent="0.25">
      <c r="A223" s="11" t="s">
        <v>1173</v>
      </c>
      <c r="B223" s="11" t="s">
        <v>651</v>
      </c>
      <c r="C223" s="11" t="s">
        <v>652</v>
      </c>
      <c r="D223" s="11" t="s">
        <v>1407</v>
      </c>
      <c r="E223" s="11" t="s">
        <v>415</v>
      </c>
      <c r="F223" s="6" t="str">
        <f t="shared" si="3"/>
        <v>Nordhorn / Kooperatives Brustzentrum Lingen-Nordhorn / FAB-Z-191-2</v>
      </c>
      <c r="G223" s="8"/>
    </row>
    <row r="224" spans="1:7" x14ac:dyDescent="0.25">
      <c r="A224" s="11" t="s">
        <v>1174</v>
      </c>
      <c r="B224" s="11" t="s">
        <v>574</v>
      </c>
      <c r="C224" s="11" t="s">
        <v>13</v>
      </c>
      <c r="D224" s="11" t="s">
        <v>1408</v>
      </c>
      <c r="E224" s="11" t="s">
        <v>412</v>
      </c>
      <c r="F224" s="6" t="str">
        <f t="shared" si="3"/>
        <v>Nürnberg / Interdisziplinäres Brustzentrum Klinikum Nürnberg / FAB-Z-099-BG</v>
      </c>
      <c r="G224" s="8"/>
    </row>
    <row r="225" spans="1:7" x14ac:dyDescent="0.25">
      <c r="A225" s="11" t="s">
        <v>1175</v>
      </c>
      <c r="B225" s="11" t="s">
        <v>530</v>
      </c>
      <c r="C225" s="11" t="s">
        <v>69</v>
      </c>
      <c r="D225" s="11" t="s">
        <v>1409</v>
      </c>
      <c r="E225" s="11" t="s">
        <v>409</v>
      </c>
      <c r="F225" s="6" t="str">
        <f t="shared" si="3"/>
        <v>Nürtingen / Brustzentrum Nürtingen Ruit / FAB-Z-039-1</v>
      </c>
      <c r="G225" s="8"/>
    </row>
    <row r="226" spans="1:7" x14ac:dyDescent="0.25">
      <c r="A226" s="11" t="s">
        <v>1176</v>
      </c>
      <c r="B226" s="11" t="s">
        <v>616</v>
      </c>
      <c r="C226" s="11" t="s">
        <v>617</v>
      </c>
      <c r="D226" s="11" t="s">
        <v>1410</v>
      </c>
      <c r="E226" s="11" t="s">
        <v>415</v>
      </c>
      <c r="F226" s="6" t="str">
        <f t="shared" si="3"/>
        <v>Obernkirchen / Brustzentrum Schaumburg / FAB-Z-145</v>
      </c>
      <c r="G226" s="8"/>
    </row>
    <row r="227" spans="1:7" x14ac:dyDescent="0.25">
      <c r="A227" s="11" t="s">
        <v>1177</v>
      </c>
      <c r="B227" s="11" t="s">
        <v>537</v>
      </c>
      <c r="C227" s="11" t="s">
        <v>29</v>
      </c>
      <c r="D227" s="11" t="s">
        <v>1411</v>
      </c>
      <c r="E227" s="11" t="s">
        <v>413</v>
      </c>
      <c r="F227" s="6" t="str">
        <f t="shared" si="3"/>
        <v>Offenbach am Main / Brustkompetenzzentrum Ketteler Krankenhaus / FAB-Z-049</v>
      </c>
      <c r="G227" s="9"/>
    </row>
    <row r="228" spans="1:7" x14ac:dyDescent="0.25">
      <c r="A228" s="11" t="s">
        <v>1178</v>
      </c>
      <c r="B228" s="11" t="s">
        <v>578</v>
      </c>
      <c r="C228" s="11" t="s">
        <v>29</v>
      </c>
      <c r="D228" s="11" t="s">
        <v>1412</v>
      </c>
      <c r="E228" s="11" t="s">
        <v>413</v>
      </c>
      <c r="F228" s="6" t="str">
        <f t="shared" si="3"/>
        <v>Offenbach am Main / Brustzentrum Sana Klinikum Offenbach / FAB-Z-102-BG</v>
      </c>
      <c r="G228" s="9"/>
    </row>
    <row r="229" spans="1:7" x14ac:dyDescent="0.25">
      <c r="A229" s="11" t="s">
        <v>1179</v>
      </c>
      <c r="B229" s="11" t="s">
        <v>529</v>
      </c>
      <c r="C229" s="11" t="s">
        <v>41</v>
      </c>
      <c r="D229" s="11" t="s">
        <v>1413</v>
      </c>
      <c r="E229" s="11" t="s">
        <v>409</v>
      </c>
      <c r="F229" s="6" t="str">
        <f t="shared" si="3"/>
        <v>Offenburg / Brustzentrum Offenburg / FAB-Z-038-BG</v>
      </c>
      <c r="G229" s="8"/>
    </row>
    <row r="230" spans="1:7" x14ac:dyDescent="0.25">
      <c r="A230" s="11" t="s">
        <v>1180</v>
      </c>
      <c r="B230" s="11" t="s">
        <v>515</v>
      </c>
      <c r="C230" s="11" t="s">
        <v>109</v>
      </c>
      <c r="D230" s="11" t="s">
        <v>1414</v>
      </c>
      <c r="E230" s="11" t="s">
        <v>415</v>
      </c>
      <c r="F230" s="6" t="str">
        <f t="shared" si="3"/>
        <v>Oldenburg / Brustzentrum Klinikum Oldenburg / FAB-Z-026</v>
      </c>
      <c r="G230" s="8"/>
    </row>
    <row r="231" spans="1:7" x14ac:dyDescent="0.25">
      <c r="A231" s="11" t="s">
        <v>1181</v>
      </c>
      <c r="B231" s="11" t="s">
        <v>494</v>
      </c>
      <c r="C231" s="11" t="s">
        <v>109</v>
      </c>
      <c r="D231" s="11" t="s">
        <v>1415</v>
      </c>
      <c r="E231" s="11" t="s">
        <v>415</v>
      </c>
      <c r="F231" s="6" t="str">
        <f t="shared" si="3"/>
        <v>Oldenburg / Oldenburger Brustzentrum / FAB-Z-006-BG</v>
      </c>
      <c r="G231" s="8"/>
    </row>
    <row r="232" spans="1:7" x14ac:dyDescent="0.25">
      <c r="A232" s="11" t="s">
        <v>1182</v>
      </c>
      <c r="B232" s="11" t="s">
        <v>693</v>
      </c>
      <c r="C232" s="11" t="s">
        <v>694</v>
      </c>
      <c r="D232" s="11" t="s">
        <v>1416</v>
      </c>
      <c r="E232" s="11" t="s">
        <v>428</v>
      </c>
      <c r="F232" s="6" t="str">
        <f t="shared" si="3"/>
        <v>Oranienburg / Brustkrebszentrum Oberhavel / FAB-Z-239</v>
      </c>
      <c r="G232" s="9"/>
    </row>
    <row r="233" spans="1:7" x14ac:dyDescent="0.25">
      <c r="A233" s="11" t="s">
        <v>1183</v>
      </c>
      <c r="B233" s="11" t="s">
        <v>826</v>
      </c>
      <c r="C233" s="11" t="s">
        <v>827</v>
      </c>
      <c r="D233" s="11" t="s">
        <v>1417</v>
      </c>
      <c r="E233" s="11" t="s">
        <v>415</v>
      </c>
      <c r="F233" s="6" t="str">
        <f t="shared" si="3"/>
        <v>Osnabrück / Brustkrebszentrum am Klinikum Osnabrück / FAB-Z-259-BG</v>
      </c>
      <c r="G233" s="8"/>
    </row>
    <row r="234" spans="1:7" x14ac:dyDescent="0.25">
      <c r="A234" s="11" t="s">
        <v>1184</v>
      </c>
      <c r="B234" s="11" t="s">
        <v>530</v>
      </c>
      <c r="C234" s="11" t="s">
        <v>472</v>
      </c>
      <c r="D234" s="11" t="s">
        <v>1418</v>
      </c>
      <c r="E234" s="11" t="s">
        <v>409</v>
      </c>
      <c r="F234" s="6" t="str">
        <f t="shared" si="3"/>
        <v>Ostfildern / Brustzentrum Nürtingen Ruit / FAB-Z-039-2</v>
      </c>
      <c r="G234" s="8"/>
    </row>
    <row r="235" spans="1:7" x14ac:dyDescent="0.25">
      <c r="A235" s="11" t="s">
        <v>1185</v>
      </c>
      <c r="B235" s="11" t="s">
        <v>828</v>
      </c>
      <c r="C235" s="11" t="s">
        <v>829</v>
      </c>
      <c r="D235" s="11" t="s">
        <v>1419</v>
      </c>
      <c r="E235" s="11" t="s">
        <v>408</v>
      </c>
      <c r="F235" s="6" t="str">
        <f t="shared" si="3"/>
        <v>Paderborn / Kooperatives Brustkrebszentrum Paderborn / FAB-Z-288-BG</v>
      </c>
      <c r="G235" s="8"/>
    </row>
    <row r="236" spans="1:7" x14ac:dyDescent="0.25">
      <c r="A236" s="11" t="s">
        <v>1186</v>
      </c>
      <c r="B236" s="11" t="s">
        <v>759</v>
      </c>
      <c r="C236" s="11" t="s">
        <v>760</v>
      </c>
      <c r="D236" s="11" t="s">
        <v>1420</v>
      </c>
      <c r="E236" s="11" t="s">
        <v>412</v>
      </c>
      <c r="F236" s="6" t="str">
        <f t="shared" si="3"/>
        <v>Passau / Brustkrebszentrum Klinikum Passau / FAB-Z-271-BG</v>
      </c>
      <c r="G236" s="8"/>
    </row>
    <row r="237" spans="1:7" x14ac:dyDescent="0.25">
      <c r="A237" s="11" t="s">
        <v>1187</v>
      </c>
      <c r="B237" s="11" t="s">
        <v>695</v>
      </c>
      <c r="C237" s="11" t="s">
        <v>111</v>
      </c>
      <c r="D237" s="11" t="s">
        <v>1421</v>
      </c>
      <c r="E237" s="11" t="s">
        <v>409</v>
      </c>
      <c r="F237" s="6" t="str">
        <f t="shared" si="3"/>
        <v>Pforzheim / Brustzentrum Siloah St.Trudpert Klinikum Pforzheim / FAB-Z-240-BG</v>
      </c>
      <c r="G237" s="8"/>
    </row>
    <row r="238" spans="1:7" x14ac:dyDescent="0.25">
      <c r="A238" s="11" t="s">
        <v>1188</v>
      </c>
      <c r="B238" s="11" t="s">
        <v>588</v>
      </c>
      <c r="C238" s="11" t="s">
        <v>111</v>
      </c>
      <c r="D238" s="11" t="s">
        <v>1422</v>
      </c>
      <c r="E238" s="11" t="s">
        <v>409</v>
      </c>
      <c r="F238" s="6" t="str">
        <f t="shared" si="3"/>
        <v>Pforzheim / Brustzentrum HELIOS Klinikum Pforzheim / FAB-Z-113</v>
      </c>
      <c r="G238" s="8"/>
    </row>
    <row r="239" spans="1:7" x14ac:dyDescent="0.25">
      <c r="A239" s="11" t="s">
        <v>1189</v>
      </c>
      <c r="B239" s="11" t="s">
        <v>755</v>
      </c>
      <c r="C239" s="11" t="s">
        <v>72</v>
      </c>
      <c r="D239" s="11" t="s">
        <v>1423</v>
      </c>
      <c r="E239" s="11" t="s">
        <v>427</v>
      </c>
      <c r="F239" s="6" t="str">
        <f t="shared" si="3"/>
        <v>Pinneberg / Brustkrebszentrum Pinneberg / FAB-Z-096-BG</v>
      </c>
      <c r="G239" s="8"/>
    </row>
    <row r="240" spans="1:7" x14ac:dyDescent="0.25">
      <c r="A240" s="11" t="s">
        <v>1190</v>
      </c>
      <c r="B240" s="11" t="s">
        <v>807</v>
      </c>
      <c r="C240" s="11" t="s">
        <v>808</v>
      </c>
      <c r="D240" s="11" t="s">
        <v>1424</v>
      </c>
      <c r="E240" s="11" t="s">
        <v>419</v>
      </c>
      <c r="F240" s="6" t="str">
        <f t="shared" si="3"/>
        <v>Pirmasens / Brustkrebszentrum Pirmasens / FAB-Z-218</v>
      </c>
      <c r="G240" s="8"/>
    </row>
    <row r="241" spans="1:7" x14ac:dyDescent="0.25">
      <c r="A241" s="11" t="s">
        <v>1191</v>
      </c>
      <c r="B241" s="11" t="s">
        <v>1192</v>
      </c>
      <c r="C241" s="11" t="s">
        <v>1193</v>
      </c>
      <c r="D241" s="11" t="s">
        <v>1425</v>
      </c>
      <c r="E241" s="11" t="s">
        <v>414</v>
      </c>
      <c r="F241" s="6" t="str">
        <f t="shared" si="3"/>
        <v>Pirna / Brustkrebszentrum Pirna / FAB-Z-306</v>
      </c>
      <c r="G241" s="9"/>
    </row>
    <row r="242" spans="1:7" x14ac:dyDescent="0.25">
      <c r="A242" s="11" t="s">
        <v>1194</v>
      </c>
      <c r="B242" s="11" t="s">
        <v>659</v>
      </c>
      <c r="C242" s="11" t="s">
        <v>76</v>
      </c>
      <c r="D242" s="11" t="s">
        <v>1426</v>
      </c>
      <c r="E242" s="11" t="s">
        <v>428</v>
      </c>
      <c r="F242" s="6" t="str">
        <f t="shared" si="3"/>
        <v>Potsdam / Brustkrebszentrum Potsdam / FAB-Z-201-BG</v>
      </c>
      <c r="G242" s="8"/>
    </row>
    <row r="243" spans="1:7" x14ac:dyDescent="0.25">
      <c r="A243" s="11" t="s">
        <v>1195</v>
      </c>
      <c r="B243" s="11" t="s">
        <v>787</v>
      </c>
      <c r="C243" s="11" t="s">
        <v>548</v>
      </c>
      <c r="D243" s="11" t="s">
        <v>1427</v>
      </c>
      <c r="E243" s="11" t="s">
        <v>414</v>
      </c>
      <c r="F243" s="6" t="str">
        <f t="shared" si="3"/>
        <v>Radebeul / Regionales Brustzentrum Dresden am Nationalen Centrum für Tumorerkrankungen Dresden (NCT/UCC) / FAB-Z-064-4</v>
      </c>
      <c r="G243" s="8"/>
    </row>
    <row r="244" spans="1:7" x14ac:dyDescent="0.25">
      <c r="A244" s="11" t="s">
        <v>1196</v>
      </c>
      <c r="B244" s="11" t="s">
        <v>553</v>
      </c>
      <c r="C244" s="11" t="s">
        <v>84</v>
      </c>
      <c r="D244" s="11" t="s">
        <v>1428</v>
      </c>
      <c r="E244" s="11" t="s">
        <v>409</v>
      </c>
      <c r="F244" s="6" t="str">
        <f t="shared" si="3"/>
        <v>Ravensburg / Brustzentrum Oberschwaben / FAB-Z-071-1-BG</v>
      </c>
      <c r="G244" s="8"/>
    </row>
    <row r="245" spans="1:7" x14ac:dyDescent="0.25">
      <c r="A245" s="11" t="s">
        <v>1197</v>
      </c>
      <c r="B245" s="11" t="s">
        <v>561</v>
      </c>
      <c r="C245" s="11" t="s">
        <v>61</v>
      </c>
      <c r="D245" s="11" t="s">
        <v>1429</v>
      </c>
      <c r="E245" s="11" t="s">
        <v>412</v>
      </c>
      <c r="F245" s="6" t="str">
        <f t="shared" si="3"/>
        <v>Regensburg / Universitäres Brustkrebszentrum Regensburg / FAB-Z-083-BG</v>
      </c>
      <c r="G245" s="8"/>
    </row>
    <row r="246" spans="1:7" x14ac:dyDescent="0.25">
      <c r="A246" s="11" t="s">
        <v>1198</v>
      </c>
      <c r="B246" s="11" t="s">
        <v>852</v>
      </c>
      <c r="C246" s="11" t="s">
        <v>853</v>
      </c>
      <c r="D246" s="11" t="s">
        <v>1430</v>
      </c>
      <c r="E246" s="11" t="s">
        <v>427</v>
      </c>
      <c r="F246" s="6" t="str">
        <f t="shared" si="3"/>
        <v>Reinbek / Brustkrebszentrum am Krankenhaus Reinbek St. Adolf-Stift / FAB-Z-299-BG</v>
      </c>
      <c r="G246" s="8"/>
    </row>
    <row r="247" spans="1:7" x14ac:dyDescent="0.25">
      <c r="A247" s="11" t="s">
        <v>1199</v>
      </c>
      <c r="B247" s="11" t="s">
        <v>562</v>
      </c>
      <c r="C247" s="11" t="s">
        <v>52</v>
      </c>
      <c r="D247" s="11" t="s">
        <v>1431</v>
      </c>
      <c r="E247" s="11" t="s">
        <v>409</v>
      </c>
      <c r="F247" s="6" t="str">
        <f t="shared" si="3"/>
        <v>Reutlingen / Brustzentrum Reutlingen / FAB-Z-084-BG</v>
      </c>
      <c r="G247" s="8"/>
    </row>
    <row r="248" spans="1:7" x14ac:dyDescent="0.25">
      <c r="A248" s="11" t="s">
        <v>1200</v>
      </c>
      <c r="B248" s="11" t="s">
        <v>716</v>
      </c>
      <c r="C248" s="11" t="s">
        <v>717</v>
      </c>
      <c r="D248" s="11" t="s">
        <v>1432</v>
      </c>
      <c r="E248" s="11" t="s">
        <v>0</v>
      </c>
      <c r="F248" s="6" t="str">
        <f t="shared" si="3"/>
        <v>Rheinfelden / Interdisziplinäres Brustkrebszentrum Rheinfelden / FAB-Z-268</v>
      </c>
      <c r="G248" s="8"/>
    </row>
    <row r="249" spans="1:7" x14ac:dyDescent="0.25">
      <c r="A249" s="11" t="s">
        <v>1201</v>
      </c>
      <c r="B249" s="11" t="s">
        <v>582</v>
      </c>
      <c r="C249" s="11" t="s">
        <v>583</v>
      </c>
      <c r="D249" s="11" t="s">
        <v>1433</v>
      </c>
      <c r="E249" s="11" t="s">
        <v>414</v>
      </c>
      <c r="F249" s="6" t="str">
        <f t="shared" si="3"/>
        <v>Rodewisch / Brustzentrum Vogtland / FAB-Z-108</v>
      </c>
      <c r="G249" s="8"/>
    </row>
    <row r="250" spans="1:7" x14ac:dyDescent="0.25">
      <c r="A250" s="11" t="s">
        <v>1202</v>
      </c>
      <c r="B250" s="11" t="s">
        <v>507</v>
      </c>
      <c r="C250" s="11" t="s">
        <v>44</v>
      </c>
      <c r="D250" s="11" t="s">
        <v>1434</v>
      </c>
      <c r="E250" s="11" t="s">
        <v>412</v>
      </c>
      <c r="F250" s="6" t="str">
        <f t="shared" si="3"/>
        <v>Rosenheim / Kooperatives Brustzentrum Südostbayern / FAB-Z-015-1-BG</v>
      </c>
      <c r="G250" s="8"/>
    </row>
    <row r="251" spans="1:7" x14ac:dyDescent="0.25">
      <c r="A251" s="11" t="s">
        <v>1203</v>
      </c>
      <c r="B251" s="11" t="s">
        <v>696</v>
      </c>
      <c r="C251" s="11" t="s">
        <v>113</v>
      </c>
      <c r="D251" s="11" t="s">
        <v>1435</v>
      </c>
      <c r="E251" s="11" t="s">
        <v>426</v>
      </c>
      <c r="F251" s="6" t="str">
        <f t="shared" si="3"/>
        <v>Rostock / Universitäts-Brustzentrum Rostock / FAB-Z-241-BG</v>
      </c>
      <c r="G251" s="8"/>
    </row>
    <row r="252" spans="1:7" x14ac:dyDescent="0.25">
      <c r="A252" s="11" t="s">
        <v>1204</v>
      </c>
      <c r="B252" s="11" t="s">
        <v>665</v>
      </c>
      <c r="C252" s="11" t="s">
        <v>102</v>
      </c>
      <c r="D252" s="11" t="s">
        <v>1436</v>
      </c>
      <c r="E252" s="11" t="s">
        <v>415</v>
      </c>
      <c r="F252" s="6" t="str">
        <f t="shared" si="3"/>
        <v>Rotenburg (Wümme) / Brustzentrum am AGAPLESION DIAKONIEKLINIKUM ROTENBURG / FAB-Z-207</v>
      </c>
      <c r="G252" s="8"/>
    </row>
    <row r="253" spans="1:7" x14ac:dyDescent="0.25">
      <c r="A253" s="11" t="s">
        <v>1205</v>
      </c>
      <c r="B253" s="11" t="s">
        <v>718</v>
      </c>
      <c r="C253" s="11" t="s">
        <v>126</v>
      </c>
      <c r="D253" s="11" t="s">
        <v>1437</v>
      </c>
      <c r="E253" s="11" t="s">
        <v>413</v>
      </c>
      <c r="F253" s="6" t="str">
        <f t="shared" si="3"/>
        <v>Rüsselsheim / Brustkrebszentrum Rüsselsheim / FAB-Z-269-BG</v>
      </c>
      <c r="G253" s="8"/>
    </row>
    <row r="254" spans="1:7" x14ac:dyDescent="0.25">
      <c r="A254" s="11" t="s">
        <v>1206</v>
      </c>
      <c r="B254" s="11" t="s">
        <v>1207</v>
      </c>
      <c r="C254" s="11" t="s">
        <v>1208</v>
      </c>
      <c r="D254" s="11" t="s">
        <v>1438</v>
      </c>
      <c r="E254" s="11" t="s">
        <v>422</v>
      </c>
      <c r="F254" s="6" t="str">
        <f t="shared" si="3"/>
        <v>Saalfeld/Saale / Brustkrebszentrum Saalfeld / FAB-Z-315</v>
      </c>
      <c r="G254" s="8"/>
    </row>
    <row r="255" spans="1:7" x14ac:dyDescent="0.25">
      <c r="A255" s="11" t="s">
        <v>1209</v>
      </c>
      <c r="B255" s="11" t="s">
        <v>513</v>
      </c>
      <c r="C255" s="11" t="s">
        <v>473</v>
      </c>
      <c r="D255" s="11" t="s">
        <v>1439</v>
      </c>
      <c r="E255" s="11" t="s">
        <v>421</v>
      </c>
      <c r="F255" s="6" t="str">
        <f t="shared" si="3"/>
        <v>Saarbrücken / Brustzentrum Saar Mitte / FAB-Z-023-BG</v>
      </c>
      <c r="G255" s="8"/>
    </row>
    <row r="256" spans="1:7" x14ac:dyDescent="0.25">
      <c r="A256" s="11" t="s">
        <v>1210</v>
      </c>
      <c r="B256" s="11" t="s">
        <v>586</v>
      </c>
      <c r="C256" s="11" t="s">
        <v>587</v>
      </c>
      <c r="D256" s="11" t="s">
        <v>1440</v>
      </c>
      <c r="E256" s="11" t="s">
        <v>421</v>
      </c>
      <c r="F256" s="6" t="str">
        <f t="shared" si="3"/>
        <v>Saarlouis / Brustkrebszentrum Saarlouis am DRK Krankenhaus / FAB-Z-112-BG</v>
      </c>
      <c r="G256" s="8"/>
    </row>
    <row r="257" spans="1:7" x14ac:dyDescent="0.25">
      <c r="A257" s="11" t="s">
        <v>1211</v>
      </c>
      <c r="B257" s="11" t="s">
        <v>563</v>
      </c>
      <c r="C257" s="11" t="s">
        <v>87</v>
      </c>
      <c r="D257" s="11" t="s">
        <v>1441</v>
      </c>
      <c r="E257" s="11" t="s">
        <v>409</v>
      </c>
      <c r="F257" s="6" t="str">
        <f t="shared" si="3"/>
        <v>Schwäbisch Hall / Brustzentrum Hohenlohe / FAB-Z-085-BG</v>
      </c>
      <c r="G257" s="8"/>
    </row>
    <row r="258" spans="1:7" x14ac:dyDescent="0.25">
      <c r="A258" s="11" t="s">
        <v>1212</v>
      </c>
      <c r="B258" s="11" t="s">
        <v>589</v>
      </c>
      <c r="C258" s="11" t="s">
        <v>45</v>
      </c>
      <c r="D258" s="11" t="s">
        <v>1442</v>
      </c>
      <c r="E258" s="11" t="s">
        <v>412</v>
      </c>
      <c r="F258" s="6" t="str">
        <f t="shared" si="3"/>
        <v>Schweinfurt / Brustzentrum Schweinfurt-Mainfranken / FAB-Z-114-BG</v>
      </c>
      <c r="G258" s="8"/>
    </row>
    <row r="259" spans="1:7" x14ac:dyDescent="0.25">
      <c r="A259" s="11" t="s">
        <v>1213</v>
      </c>
      <c r="B259" s="11" t="s">
        <v>618</v>
      </c>
      <c r="C259" s="11" t="s">
        <v>121</v>
      </c>
      <c r="D259" s="11" t="s">
        <v>1443</v>
      </c>
      <c r="E259" s="11" t="s">
        <v>426</v>
      </c>
      <c r="F259" s="6" t="str">
        <f t="shared" si="3"/>
        <v>Schwerin / Brustzentrum Helios Kliniken Schwerin / FAB-Z-146-BG</v>
      </c>
      <c r="G259" s="9"/>
    </row>
    <row r="260" spans="1:7" x14ac:dyDescent="0.25">
      <c r="A260" s="11" t="s">
        <v>1214</v>
      </c>
      <c r="B260" s="11" t="s">
        <v>1215</v>
      </c>
      <c r="C260" s="11" t="s">
        <v>75</v>
      </c>
      <c r="D260" s="11" t="s">
        <v>1444</v>
      </c>
      <c r="E260" s="11" t="s">
        <v>409</v>
      </c>
      <c r="F260" s="6" t="str">
        <f t="shared" si="3"/>
        <v>Sigmaringen / Brustzentrum Sigmaringen / FAB-Z-110</v>
      </c>
      <c r="G260" s="8"/>
    </row>
    <row r="261" spans="1:7" x14ac:dyDescent="0.25">
      <c r="A261" s="11" t="s">
        <v>1216</v>
      </c>
      <c r="B261" s="11" t="s">
        <v>809</v>
      </c>
      <c r="C261" s="11" t="s">
        <v>42</v>
      </c>
      <c r="D261" s="11" t="s">
        <v>1445</v>
      </c>
      <c r="E261" s="11" t="s">
        <v>409</v>
      </c>
      <c r="F261" s="6" t="str">
        <f t="shared" si="3"/>
        <v>Singen (Hohentwiel) / Brustkrebszentrum Hegau-Bodensee / FAB-Z-175-BG</v>
      </c>
      <c r="G261" s="8"/>
    </row>
    <row r="262" spans="1:7" x14ac:dyDescent="0.25">
      <c r="A262" s="11" t="s">
        <v>1217</v>
      </c>
      <c r="B262" s="11" t="s">
        <v>1218</v>
      </c>
      <c r="C262" s="11" t="s">
        <v>1219</v>
      </c>
      <c r="D262" s="11" t="s">
        <v>1446</v>
      </c>
      <c r="E262" s="11" t="s">
        <v>0</v>
      </c>
      <c r="F262" s="6" t="str">
        <f t="shared" si="3"/>
        <v>Solothurn / Brustkrebszentrum soH Bürgerspital Solothurn / FAB-Z-313</v>
      </c>
      <c r="G262" s="8"/>
    </row>
    <row r="263" spans="1:7" x14ac:dyDescent="0.25">
      <c r="A263" s="11" t="s">
        <v>1220</v>
      </c>
      <c r="B263" s="11" t="s">
        <v>653</v>
      </c>
      <c r="C263" s="11" t="s">
        <v>32</v>
      </c>
      <c r="D263" s="11" t="s">
        <v>1447</v>
      </c>
      <c r="E263" s="11" t="s">
        <v>419</v>
      </c>
      <c r="F263" s="6" t="str">
        <f t="shared" si="3"/>
        <v>Speyer / Brustzentrum Speyer / FAB-Z-193-BG</v>
      </c>
      <c r="G263" s="8"/>
    </row>
    <row r="264" spans="1:7" x14ac:dyDescent="0.25">
      <c r="A264" s="11" t="s">
        <v>1221</v>
      </c>
      <c r="B264" s="11" t="s">
        <v>624</v>
      </c>
      <c r="C264" s="11" t="s">
        <v>30</v>
      </c>
      <c r="D264" s="11" t="s">
        <v>1448</v>
      </c>
      <c r="E264" s="11" t="s">
        <v>415</v>
      </c>
      <c r="F264" s="6" t="str">
        <f t="shared" ref="F264:F292" si="4">CONCATENATE(C264," / ",B264," / ",A264)</f>
        <v>Stade / Brustzentrum Stade-Buxtehude / FAB-Z-159-1</v>
      </c>
      <c r="G264" s="8"/>
    </row>
    <row r="265" spans="1:7" x14ac:dyDescent="0.25">
      <c r="A265" s="11" t="s">
        <v>1222</v>
      </c>
      <c r="B265" s="11" t="s">
        <v>614</v>
      </c>
      <c r="C265" s="11" t="s">
        <v>615</v>
      </c>
      <c r="D265" s="11" t="s">
        <v>1449</v>
      </c>
      <c r="E265" s="11" t="s">
        <v>412</v>
      </c>
      <c r="F265" s="6" t="str">
        <f t="shared" si="4"/>
        <v>Starnberg / Brustzentrum Starnberg / FAB-Z-144-BG</v>
      </c>
      <c r="G265" s="8"/>
    </row>
    <row r="266" spans="1:7" x14ac:dyDescent="0.25">
      <c r="A266" s="11" t="s">
        <v>1223</v>
      </c>
      <c r="B266" s="11" t="s">
        <v>854</v>
      </c>
      <c r="C266" s="11" t="s">
        <v>114</v>
      </c>
      <c r="D266" s="11" t="s">
        <v>1450</v>
      </c>
      <c r="E266" s="11" t="s">
        <v>420</v>
      </c>
      <c r="F266" s="6" t="str">
        <f t="shared" si="4"/>
        <v>Stendal / Brustkrebszentrum Hansestadt Stendal / FAB-Z-105-BG</v>
      </c>
      <c r="G266" s="8"/>
    </row>
    <row r="267" spans="1:7" x14ac:dyDescent="0.25">
      <c r="A267" s="11" t="s">
        <v>1224</v>
      </c>
      <c r="B267" s="11" t="s">
        <v>753</v>
      </c>
      <c r="C267" s="11" t="s">
        <v>555</v>
      </c>
      <c r="D267" s="11" t="s">
        <v>1451</v>
      </c>
      <c r="E267" s="11" t="s">
        <v>426</v>
      </c>
      <c r="F267" s="6" t="str">
        <f t="shared" si="4"/>
        <v>Stralsund / Helios Brustzentrum Stralsund / FAB-Z-072</v>
      </c>
      <c r="G267" s="8"/>
    </row>
    <row r="268" spans="1:7" x14ac:dyDescent="0.25">
      <c r="A268" s="11" t="s">
        <v>1225</v>
      </c>
      <c r="B268" s="11" t="s">
        <v>701</v>
      </c>
      <c r="C268" s="11" t="s">
        <v>57</v>
      </c>
      <c r="D268" s="11" t="s">
        <v>1452</v>
      </c>
      <c r="E268" s="11" t="s">
        <v>412</v>
      </c>
      <c r="F268" s="6" t="str">
        <f t="shared" si="4"/>
        <v>Straubing / Brustkrebszentrum Straubing / FAB-Z-247-BG</v>
      </c>
      <c r="G268" s="8"/>
    </row>
    <row r="269" spans="1:7" x14ac:dyDescent="0.25">
      <c r="A269" s="11" t="s">
        <v>1226</v>
      </c>
      <c r="B269" s="11" t="s">
        <v>491</v>
      </c>
      <c r="C269" s="11" t="s">
        <v>46</v>
      </c>
      <c r="D269" s="11" t="s">
        <v>1453</v>
      </c>
      <c r="E269" s="11" t="s">
        <v>409</v>
      </c>
      <c r="F269" s="6" t="str">
        <f t="shared" si="4"/>
        <v>Stuttgart / Brustzentrum Stuttgart am Marienhospital / FAB-Z-001-BG</v>
      </c>
      <c r="G269" s="9"/>
    </row>
    <row r="270" spans="1:7" x14ac:dyDescent="0.25">
      <c r="A270" s="11" t="s">
        <v>1227</v>
      </c>
      <c r="B270" s="11" t="s">
        <v>1228</v>
      </c>
      <c r="C270" s="11" t="s">
        <v>46</v>
      </c>
      <c r="D270" s="11" t="s">
        <v>1454</v>
      </c>
      <c r="E270" s="11" t="s">
        <v>409</v>
      </c>
      <c r="F270" s="6" t="str">
        <f t="shared" si="4"/>
        <v>Stuttgart / Brustkrebszentrum Robert Bosch Krankenhaus / FAB-Z-016-BG</v>
      </c>
      <c r="G270" s="8"/>
    </row>
    <row r="271" spans="1:7" x14ac:dyDescent="0.25">
      <c r="A271" s="11" t="s">
        <v>1229</v>
      </c>
      <c r="B271" s="11" t="s">
        <v>601</v>
      </c>
      <c r="C271" s="11" t="s">
        <v>46</v>
      </c>
      <c r="D271" s="11" t="s">
        <v>1455</v>
      </c>
      <c r="E271" s="11" t="s">
        <v>409</v>
      </c>
      <c r="F271" s="6" t="str">
        <f t="shared" si="4"/>
        <v>Stuttgart / Brustzentrum Klinikum Stuttgart/Frauenklinik / FAB-Z-128-BG</v>
      </c>
      <c r="G271" s="8"/>
    </row>
    <row r="272" spans="1:7" x14ac:dyDescent="0.25">
      <c r="A272" s="11" t="s">
        <v>1230</v>
      </c>
      <c r="B272" s="11" t="s">
        <v>600</v>
      </c>
      <c r="C272" s="11" t="s">
        <v>46</v>
      </c>
      <c r="D272" s="11" t="s">
        <v>1456</v>
      </c>
      <c r="E272" s="11" t="s">
        <v>409</v>
      </c>
      <c r="F272" s="6" t="str">
        <f t="shared" si="4"/>
        <v>Stuttgart / Interdisziplinäres Brustkrebszentrum am Diakonie-Klinikum Stuttgart / FAB-Z-127</v>
      </c>
      <c r="G272" s="8"/>
    </row>
    <row r="273" spans="1:7" x14ac:dyDescent="0.25">
      <c r="A273" s="11" t="s">
        <v>1231</v>
      </c>
      <c r="B273" s="11" t="s">
        <v>855</v>
      </c>
      <c r="C273" s="11" t="s">
        <v>65</v>
      </c>
      <c r="D273" s="11" t="s">
        <v>1457</v>
      </c>
      <c r="E273" s="11" t="s">
        <v>422</v>
      </c>
      <c r="F273" s="6" t="str">
        <f t="shared" si="4"/>
        <v>Suhl / Südthüringer Brustkrebszentrum Suhl / FAB-Z-025</v>
      </c>
      <c r="G273" s="8"/>
    </row>
    <row r="274" spans="1:7" x14ac:dyDescent="0.25">
      <c r="A274" s="11" t="s">
        <v>1232</v>
      </c>
      <c r="B274" s="11" t="s">
        <v>761</v>
      </c>
      <c r="C274" s="11" t="s">
        <v>762</v>
      </c>
      <c r="D274" s="11" t="s">
        <v>1458</v>
      </c>
      <c r="E274" s="11" t="s">
        <v>0</v>
      </c>
      <c r="F274" s="6" t="str">
        <f t="shared" si="4"/>
        <v>Thun / Brustkrebszentrum Thun - Berner Oberland  / FAB-Z-272</v>
      </c>
      <c r="G274" s="8"/>
    </row>
    <row r="275" spans="1:7" x14ac:dyDescent="0.25">
      <c r="A275" s="11" t="s">
        <v>1233</v>
      </c>
      <c r="B275" s="11" t="s">
        <v>590</v>
      </c>
      <c r="C275" s="11" t="s">
        <v>9</v>
      </c>
      <c r="D275" s="11" t="s">
        <v>1459</v>
      </c>
      <c r="E275" s="11" t="s">
        <v>414</v>
      </c>
      <c r="F275" s="6" t="str">
        <f t="shared" si="4"/>
        <v>Torgau / Nordwestsächsisches Brustzentrum Leipzig / FAB-Z-115-2</v>
      </c>
      <c r="G275" s="8"/>
    </row>
    <row r="276" spans="1:7" x14ac:dyDescent="0.25">
      <c r="A276" s="11" t="s">
        <v>1234</v>
      </c>
      <c r="B276" s="11" t="s">
        <v>1235</v>
      </c>
      <c r="C276" s="11" t="s">
        <v>20</v>
      </c>
      <c r="D276" s="11" t="s">
        <v>1460</v>
      </c>
      <c r="E276" s="11" t="s">
        <v>412</v>
      </c>
      <c r="F276" s="6" t="str">
        <f t="shared" si="4"/>
        <v>Traunstein / Brustzentrum Traunstein / FAB-Z-140-BG</v>
      </c>
      <c r="G276" s="8"/>
    </row>
    <row r="277" spans="1:7" x14ac:dyDescent="0.25">
      <c r="A277" s="11" t="s">
        <v>1236</v>
      </c>
      <c r="B277" s="11" t="s">
        <v>557</v>
      </c>
      <c r="C277" s="11" t="s">
        <v>66</v>
      </c>
      <c r="D277" s="11" t="s">
        <v>1461</v>
      </c>
      <c r="E277" s="11" t="s">
        <v>419</v>
      </c>
      <c r="F277" s="6" t="str">
        <f t="shared" si="4"/>
        <v>Trier / Brustzentrum Trier / FAB-Z-076-BG</v>
      </c>
      <c r="G277" s="8"/>
    </row>
    <row r="278" spans="1:7" x14ac:dyDescent="0.25">
      <c r="A278" s="11" t="s">
        <v>1237</v>
      </c>
      <c r="B278" s="11" t="s">
        <v>495</v>
      </c>
      <c r="C278" s="11" t="s">
        <v>78</v>
      </c>
      <c r="D278" s="11" t="s">
        <v>1462</v>
      </c>
      <c r="E278" s="11" t="s">
        <v>409</v>
      </c>
      <c r="F278" s="6" t="str">
        <f t="shared" si="4"/>
        <v>Tübingen / Universitäts-Brustzentrum Tübingen / FAB-Z-007-1-BG</v>
      </c>
      <c r="G278" s="8"/>
    </row>
    <row r="279" spans="1:7" x14ac:dyDescent="0.25">
      <c r="A279" s="11" t="s">
        <v>1238</v>
      </c>
      <c r="B279" s="11" t="s">
        <v>544</v>
      </c>
      <c r="C279" s="11" t="s">
        <v>545</v>
      </c>
      <c r="D279" s="11" t="s">
        <v>1463</v>
      </c>
      <c r="E279" s="11" t="s">
        <v>409</v>
      </c>
      <c r="F279" s="6" t="str">
        <f t="shared" si="4"/>
        <v>Tuttlingen / Brustzentrum Villingen-Schwenningen / Tuttlingen / FAB-Z-060-2</v>
      </c>
      <c r="G279" s="8"/>
    </row>
    <row r="280" spans="1:7" x14ac:dyDescent="0.25">
      <c r="A280" s="11" t="s">
        <v>1239</v>
      </c>
      <c r="B280" s="11" t="s">
        <v>500</v>
      </c>
      <c r="C280" s="11" t="s">
        <v>6</v>
      </c>
      <c r="D280" s="11" t="s">
        <v>1464</v>
      </c>
      <c r="E280" s="11" t="s">
        <v>409</v>
      </c>
      <c r="F280" s="6" t="str">
        <f t="shared" si="4"/>
        <v>Ulm / Interdisziplinäres Brustzentrum der Universitätsfrauenklinik Ulm (IBZ) / FAB-Z-009-BG</v>
      </c>
      <c r="G280" s="8"/>
    </row>
    <row r="281" spans="1:7" x14ac:dyDescent="0.25">
      <c r="A281" s="11" t="s">
        <v>1240</v>
      </c>
      <c r="B281" s="11" t="s">
        <v>647</v>
      </c>
      <c r="C281" s="11" t="s">
        <v>97</v>
      </c>
      <c r="D281" s="11" t="s">
        <v>1465</v>
      </c>
      <c r="E281" s="11" t="s">
        <v>415</v>
      </c>
      <c r="F281" s="6" t="str">
        <f t="shared" si="4"/>
        <v>Vechta / Brustzentrum am St. Marienhospital Vechta / FAB-Z-186</v>
      </c>
      <c r="G281" s="8"/>
    </row>
    <row r="282" spans="1:7" x14ac:dyDescent="0.25">
      <c r="A282" s="11" t="s">
        <v>1241</v>
      </c>
      <c r="B282" s="11" t="s">
        <v>544</v>
      </c>
      <c r="C282" s="11" t="s">
        <v>50</v>
      </c>
      <c r="D282" s="11" t="s">
        <v>1466</v>
      </c>
      <c r="E282" s="11" t="s">
        <v>409</v>
      </c>
      <c r="F282" s="6" t="str">
        <f t="shared" si="4"/>
        <v>Villingen-Schwenningen / Brustzentrum Villingen-Schwenningen / Tuttlingen / FAB-Z-060-1-BG</v>
      </c>
      <c r="G282" s="8"/>
    </row>
    <row r="283" spans="1:7" x14ac:dyDescent="0.25">
      <c r="A283" s="11" t="s">
        <v>1242</v>
      </c>
      <c r="B283" s="11" t="s">
        <v>553</v>
      </c>
      <c r="C283" s="11" t="s">
        <v>554</v>
      </c>
      <c r="D283" s="11" t="s">
        <v>1467</v>
      </c>
      <c r="E283" s="11" t="s">
        <v>409</v>
      </c>
      <c r="F283" s="6" t="str">
        <f t="shared" si="4"/>
        <v>Wangen im Allgäu / Brustzentrum Oberschwaben / FAB-Z-071-2</v>
      </c>
      <c r="G283" s="8"/>
    </row>
    <row r="284" spans="1:7" x14ac:dyDescent="0.25">
      <c r="A284" s="11" t="s">
        <v>1243</v>
      </c>
      <c r="B284" s="11" t="s">
        <v>558</v>
      </c>
      <c r="C284" s="11" t="s">
        <v>91</v>
      </c>
      <c r="D284" s="11" t="s">
        <v>1468</v>
      </c>
      <c r="E284" s="11" t="s">
        <v>412</v>
      </c>
      <c r="F284" s="6" t="str">
        <f t="shared" si="4"/>
        <v>Weiden in der Oberpfalz / Brustzentrum Weiden - Marktredwitz / FAB-Z-078-1-BG</v>
      </c>
      <c r="G284" s="8"/>
    </row>
    <row r="285" spans="1:7" x14ac:dyDescent="0.25">
      <c r="A285" s="11" t="s">
        <v>1244</v>
      </c>
      <c r="B285" s="11" t="s">
        <v>648</v>
      </c>
      <c r="C285" s="11" t="s">
        <v>649</v>
      </c>
      <c r="D285" s="11" t="s">
        <v>1469</v>
      </c>
      <c r="E285" s="11" t="s">
        <v>409</v>
      </c>
      <c r="F285" s="6" t="str">
        <f t="shared" si="4"/>
        <v>Weinheim / Brustzentrum Weinheim / FAB-Z-187</v>
      </c>
      <c r="G285" s="8"/>
    </row>
    <row r="286" spans="1:7" x14ac:dyDescent="0.25">
      <c r="A286" s="11" t="s">
        <v>1245</v>
      </c>
      <c r="B286" s="11" t="s">
        <v>538</v>
      </c>
      <c r="C286" s="11" t="s">
        <v>77</v>
      </c>
      <c r="D286" s="11" t="s">
        <v>1470</v>
      </c>
      <c r="E286" s="11" t="s">
        <v>420</v>
      </c>
      <c r="F286" s="6" t="str">
        <f t="shared" si="4"/>
        <v>Weißenfels / Brustzentrum Weißenfels / FAB-Z-051</v>
      </c>
      <c r="G286" s="8"/>
    </row>
    <row r="287" spans="1:7" x14ac:dyDescent="0.25">
      <c r="A287" s="11" t="s">
        <v>1246</v>
      </c>
      <c r="B287" s="11" t="s">
        <v>679</v>
      </c>
      <c r="C287" s="11" t="s">
        <v>112</v>
      </c>
      <c r="D287" s="11" t="s">
        <v>1471</v>
      </c>
      <c r="E287" s="11" t="s">
        <v>414</v>
      </c>
      <c r="F287" s="6" t="str">
        <f t="shared" si="4"/>
        <v>Werdau / Brustzentrum Werdau - Südwestsachsen / FAB-Z-227</v>
      </c>
      <c r="G287" s="8"/>
    </row>
    <row r="288" spans="1:7" x14ac:dyDescent="0.25">
      <c r="A288" s="11" t="s">
        <v>1247</v>
      </c>
      <c r="B288" s="11" t="s">
        <v>643</v>
      </c>
      <c r="C288" s="11" t="s">
        <v>644</v>
      </c>
      <c r="D288" s="11" t="s">
        <v>1472</v>
      </c>
      <c r="E288" s="11" t="s">
        <v>420</v>
      </c>
      <c r="F288" s="6" t="str">
        <f t="shared" si="4"/>
        <v>Wernigerode / Brustzentrum Harz / FAB-Z-181</v>
      </c>
      <c r="G288" s="8"/>
    </row>
    <row r="289" spans="1:7" x14ac:dyDescent="0.25">
      <c r="A289" s="11" t="s">
        <v>1248</v>
      </c>
      <c r="B289" s="11" t="s">
        <v>856</v>
      </c>
      <c r="C289" s="11" t="s">
        <v>79</v>
      </c>
      <c r="D289" s="11" t="s">
        <v>1473</v>
      </c>
      <c r="E289" s="11" t="s">
        <v>408</v>
      </c>
      <c r="F289" s="6" t="str">
        <f t="shared" si="4"/>
        <v>Wesel / Brustkrebszentrum Marien-Hospital Wesel / FAB-Z-257-BG</v>
      </c>
      <c r="G289" s="8"/>
    </row>
    <row r="290" spans="1:7" x14ac:dyDescent="0.25">
      <c r="A290" s="11" t="s">
        <v>1249</v>
      </c>
      <c r="B290" s="11" t="s">
        <v>766</v>
      </c>
      <c r="C290" s="11" t="s">
        <v>79</v>
      </c>
      <c r="D290" s="11" t="s">
        <v>1474</v>
      </c>
      <c r="E290" s="11" t="s">
        <v>408</v>
      </c>
      <c r="F290" s="6" t="str">
        <f t="shared" si="4"/>
        <v>Wesel / Brustkrebszentrum am Evangelischen Krankenhaus Wesel / FAB-Z-275</v>
      </c>
      <c r="G290" s="8"/>
    </row>
    <row r="291" spans="1:7" x14ac:dyDescent="0.25">
      <c r="A291" s="11" t="s">
        <v>1250</v>
      </c>
      <c r="B291" s="11" t="s">
        <v>565</v>
      </c>
      <c r="C291" s="11" t="s">
        <v>10</v>
      </c>
      <c r="D291" s="11" t="s">
        <v>1475</v>
      </c>
      <c r="E291" s="11" t="s">
        <v>415</v>
      </c>
      <c r="F291" s="6" t="str">
        <f t="shared" si="4"/>
        <v>Westerstede / Brustzentrum Ammerland-Klinik / FAB-Z-089</v>
      </c>
      <c r="G291" s="8"/>
    </row>
    <row r="292" spans="1:7" x14ac:dyDescent="0.25">
      <c r="A292" s="11" t="s">
        <v>1251</v>
      </c>
      <c r="B292" s="11" t="s">
        <v>671</v>
      </c>
      <c r="C292" s="11" t="s">
        <v>14</v>
      </c>
      <c r="D292" s="11" t="s">
        <v>1476</v>
      </c>
      <c r="E292" s="11" t="s">
        <v>413</v>
      </c>
      <c r="F292" s="6" t="str">
        <f t="shared" si="4"/>
        <v>Wetzlar / Brustkrebszentrum Lahn-Dill, Wetzlar / FAB-Z-214-BG</v>
      </c>
      <c r="G292" s="8"/>
    </row>
    <row r="293" spans="1:7" x14ac:dyDescent="0.25">
      <c r="A293" s="11" t="s">
        <v>1252</v>
      </c>
      <c r="B293" s="11" t="s">
        <v>527</v>
      </c>
      <c r="C293" s="11" t="s">
        <v>64</v>
      </c>
      <c r="D293" s="11" t="s">
        <v>1477</v>
      </c>
      <c r="E293" s="11" t="s">
        <v>413</v>
      </c>
      <c r="F293" s="6" t="str">
        <f>CONCATENATE(C293," / ",B293," / ",A293)</f>
        <v>Wiesbaden / Brustzentrum im St. Josefs-Hospital Wiesbaden / FAB-Z-036-BG</v>
      </c>
      <c r="G293" s="8"/>
    </row>
    <row r="294" spans="1:7" x14ac:dyDescent="0.25">
      <c r="A294" s="11" t="s">
        <v>1253</v>
      </c>
      <c r="B294" s="11" t="s">
        <v>534</v>
      </c>
      <c r="C294" s="11" t="s">
        <v>64</v>
      </c>
      <c r="D294" s="11" t="s">
        <v>1478</v>
      </c>
      <c r="E294" s="11" t="s">
        <v>413</v>
      </c>
      <c r="F294" s="6" t="str">
        <f>CONCATENATE(C294," / ",B294," / ",A294)</f>
        <v>Wiesbaden / Kooperatives Brustzentrum Wiesbaden / FAB-Z-045-BG</v>
      </c>
      <c r="G294" s="8"/>
    </row>
    <row r="295" spans="1:7" x14ac:dyDescent="0.25">
      <c r="A295" s="11" t="s">
        <v>1254</v>
      </c>
      <c r="B295" s="11" t="s">
        <v>756</v>
      </c>
      <c r="C295" s="11" t="s">
        <v>474</v>
      </c>
      <c r="D295" s="11" t="s">
        <v>1479</v>
      </c>
      <c r="E295" s="11" t="s">
        <v>409</v>
      </c>
      <c r="F295" s="6" t="str">
        <f t="shared" ref="F295:F308" si="5">CONCATENATE(C295," / ",B295," / ",A295)</f>
        <v>Winnenden / Brustkrebszentrum Rems-Murr-Klinikum Winnenden / FAB-Z-125-BG</v>
      </c>
      <c r="G295" s="8"/>
    </row>
    <row r="296" spans="1:7" x14ac:dyDescent="0.25">
      <c r="A296" s="11" t="s">
        <v>1255</v>
      </c>
      <c r="B296" s="11" t="s">
        <v>664</v>
      </c>
      <c r="C296" s="11" t="s">
        <v>118</v>
      </c>
      <c r="D296" s="11" t="s">
        <v>1480</v>
      </c>
      <c r="E296" s="11" t="s">
        <v>415</v>
      </c>
      <c r="F296" s="6" t="str">
        <f t="shared" si="5"/>
        <v>Winsen (Luhe) / Brustzentrum Buchholz-Winsen / FAB-Z-205-2</v>
      </c>
      <c r="G296" s="8"/>
    </row>
    <row r="297" spans="1:7" x14ac:dyDescent="0.25">
      <c r="A297" s="11" t="s">
        <v>1256</v>
      </c>
      <c r="B297" s="11" t="s">
        <v>709</v>
      </c>
      <c r="C297" s="11" t="s">
        <v>475</v>
      </c>
      <c r="D297" s="11" t="s">
        <v>1481</v>
      </c>
      <c r="E297" s="11" t="s">
        <v>0</v>
      </c>
      <c r="F297" s="6" t="str">
        <f t="shared" si="5"/>
        <v>Winterthur / Brust Tumorzentrum Winterthur / FAB-Z-260-BG</v>
      </c>
      <c r="G297" s="8"/>
    </row>
    <row r="298" spans="1:7" x14ac:dyDescent="0.25">
      <c r="A298" s="11" t="s">
        <v>1257</v>
      </c>
      <c r="B298" s="11" t="s">
        <v>1258</v>
      </c>
      <c r="C298" s="11" t="s">
        <v>82</v>
      </c>
      <c r="D298" s="11" t="s">
        <v>1482</v>
      </c>
      <c r="E298" s="11" t="s">
        <v>408</v>
      </c>
      <c r="F298" s="6" t="str">
        <f t="shared" si="5"/>
        <v>Witten / Brustkrebszentrum Witten / FAB-Z-224-BG</v>
      </c>
      <c r="G298" s="8"/>
    </row>
    <row r="299" spans="1:7" x14ac:dyDescent="0.25">
      <c r="A299" s="11" t="s">
        <v>1259</v>
      </c>
      <c r="B299" s="11" t="s">
        <v>699</v>
      </c>
      <c r="C299" s="11" t="s">
        <v>700</v>
      </c>
      <c r="D299" s="11" t="s">
        <v>1483</v>
      </c>
      <c r="E299" s="11" t="s">
        <v>419</v>
      </c>
      <c r="F299" s="6" t="str">
        <f t="shared" si="5"/>
        <v>Wittlich / Brustkrebszentrum Wittlich / FAB-Z-245</v>
      </c>
      <c r="G299" s="8"/>
    </row>
    <row r="300" spans="1:7" x14ac:dyDescent="0.25">
      <c r="A300" s="11" t="s">
        <v>1260</v>
      </c>
      <c r="B300" s="11" t="s">
        <v>1261</v>
      </c>
      <c r="C300" s="11" t="s">
        <v>1262</v>
      </c>
      <c r="D300" s="11" t="s">
        <v>1484</v>
      </c>
      <c r="E300" s="11" t="s">
        <v>415</v>
      </c>
      <c r="F300" s="6" t="str">
        <f t="shared" si="5"/>
        <v>Wolfenbüttel / Brustkrebszentrum Städtisches Klinikum Wolfenbüttel / FAB-Z-311</v>
      </c>
      <c r="G300" s="8"/>
    </row>
    <row r="301" spans="1:7" x14ac:dyDescent="0.25">
      <c r="A301" s="11" t="s">
        <v>1263</v>
      </c>
      <c r="B301" s="11" t="s">
        <v>620</v>
      </c>
      <c r="C301" s="11" t="s">
        <v>476</v>
      </c>
      <c r="D301" s="11" t="s">
        <v>1485</v>
      </c>
      <c r="E301" s="11" t="s">
        <v>415</v>
      </c>
      <c r="F301" s="6" t="str">
        <f t="shared" si="5"/>
        <v>Wolfsburg / Brustzentrum Wolfsburg / FAB-Z-149-BG</v>
      </c>
      <c r="G301" s="8"/>
    </row>
    <row r="302" spans="1:7" x14ac:dyDescent="0.25">
      <c r="A302" s="11" t="s">
        <v>1264</v>
      </c>
      <c r="B302" s="11" t="s">
        <v>607</v>
      </c>
      <c r="C302" s="11" t="s">
        <v>18</v>
      </c>
      <c r="D302" s="11" t="s">
        <v>1486</v>
      </c>
      <c r="E302" s="11" t="s">
        <v>419</v>
      </c>
      <c r="F302" s="6" t="str">
        <f t="shared" si="5"/>
        <v>Worms / Brustzentrum Worms / FAB-Z-136-BG</v>
      </c>
      <c r="G302" s="8"/>
    </row>
    <row r="303" spans="1:7" x14ac:dyDescent="0.25">
      <c r="A303" s="11" t="s">
        <v>1265</v>
      </c>
      <c r="B303" s="11" t="s">
        <v>810</v>
      </c>
      <c r="C303" s="11" t="s">
        <v>811</v>
      </c>
      <c r="D303" s="11" t="s">
        <v>1487</v>
      </c>
      <c r="E303" s="11" t="s">
        <v>408</v>
      </c>
      <c r="F303" s="6" t="str">
        <f t="shared" si="5"/>
        <v>Wuppertal / Interdisziplinäres Brustkrebszentrum am Helios Universitätsklinikum Wuppertal / FAB-Z-280-BG</v>
      </c>
      <c r="G303" s="8"/>
    </row>
    <row r="304" spans="1:7" x14ac:dyDescent="0.25">
      <c r="A304" s="11" t="s">
        <v>1266</v>
      </c>
      <c r="B304" s="11" t="s">
        <v>596</v>
      </c>
      <c r="C304" s="11" t="s">
        <v>59</v>
      </c>
      <c r="D304" s="11" t="s">
        <v>1488</v>
      </c>
      <c r="E304" s="11" t="s">
        <v>412</v>
      </c>
      <c r="F304" s="6" t="str">
        <f t="shared" si="5"/>
        <v>Würzburg / Universitäres Brustzentrum Würzburg / FAB-Z-122-BG</v>
      </c>
      <c r="G304" s="8"/>
    </row>
    <row r="305" spans="1:7" x14ac:dyDescent="0.25">
      <c r="A305" s="11" t="s">
        <v>1267</v>
      </c>
      <c r="B305" s="11" t="s">
        <v>606</v>
      </c>
      <c r="C305" s="11" t="s">
        <v>59</v>
      </c>
      <c r="D305" s="11" t="s">
        <v>1489</v>
      </c>
      <c r="E305" s="11" t="s">
        <v>412</v>
      </c>
      <c r="F305" s="6" t="str">
        <f t="shared" si="5"/>
        <v>Würzburg / Brustkrebszentrum Missio Würzburg / FAB-Z-135</v>
      </c>
      <c r="G305" s="8"/>
    </row>
    <row r="306" spans="1:7" x14ac:dyDescent="0.25">
      <c r="A306" s="11" t="s">
        <v>1268</v>
      </c>
      <c r="B306" s="11" t="s">
        <v>1269</v>
      </c>
      <c r="C306" s="11" t="s">
        <v>1270</v>
      </c>
      <c r="D306" s="11" t="s">
        <v>1490</v>
      </c>
      <c r="E306" s="11" t="s">
        <v>414</v>
      </c>
      <c r="F306" s="6" t="str">
        <f t="shared" si="5"/>
        <v>Zittau / Brustkrebszentrum Ostsachsen - Zittau / FAB-Z-086</v>
      </c>
      <c r="G306" s="8"/>
    </row>
    <row r="307" spans="1:7" x14ac:dyDescent="0.25">
      <c r="A307" s="11" t="s">
        <v>1271</v>
      </c>
      <c r="B307" s="11" t="s">
        <v>1272</v>
      </c>
      <c r="C307" s="11" t="s">
        <v>1273</v>
      </c>
      <c r="D307" s="11" t="s">
        <v>1491</v>
      </c>
      <c r="E307" s="11" t="s">
        <v>0</v>
      </c>
      <c r="F307" s="6" t="str">
        <f t="shared" si="5"/>
        <v>Zollikerberg / Brustkrebszentrum Zollikerberg | Zürich / FAB-Z-304</v>
      </c>
      <c r="G307" s="8"/>
    </row>
    <row r="308" spans="1:7" x14ac:dyDescent="0.25">
      <c r="A308" s="11" t="s">
        <v>1274</v>
      </c>
      <c r="B308" s="11" t="s">
        <v>684</v>
      </c>
      <c r="C308" s="11" t="s">
        <v>477</v>
      </c>
      <c r="D308" s="11" t="s">
        <v>1492</v>
      </c>
      <c r="E308" s="11" t="s">
        <v>0</v>
      </c>
      <c r="F308" s="6" t="str">
        <f t="shared" si="5"/>
        <v>Zürich / Brustzentrum am Cancer Center UniversitätsSpital Zürich / FAB-Z-231-BG</v>
      </c>
      <c r="G308" s="8"/>
    </row>
    <row r="309" spans="1:7" x14ac:dyDescent="0.25">
      <c r="A309" s="11" t="s">
        <v>1275</v>
      </c>
      <c r="B309" s="11" t="s">
        <v>708</v>
      </c>
      <c r="C309" s="11" t="s">
        <v>477</v>
      </c>
      <c r="D309" s="11" t="s">
        <v>1493</v>
      </c>
      <c r="E309" s="11" t="s">
        <v>0</v>
      </c>
      <c r="F309" s="6" t="str">
        <f t="shared" ref="F309:F310" si="6">CONCATENATE(C309," / ",B309," / ",A309)</f>
        <v>Zürich / Brustkrebszentrum Stadtspital Triemli / FAB-Z-255-BG</v>
      </c>
      <c r="G309" s="8"/>
    </row>
    <row r="310" spans="1:7" x14ac:dyDescent="0.25">
      <c r="A310" s="11" t="s">
        <v>1276</v>
      </c>
      <c r="B310" s="11" t="s">
        <v>713</v>
      </c>
      <c r="C310" s="11" t="s">
        <v>477</v>
      </c>
      <c r="D310" s="11" t="s">
        <v>1494</v>
      </c>
      <c r="E310" s="11" t="s">
        <v>0</v>
      </c>
      <c r="F310" s="6" t="str">
        <f t="shared" si="6"/>
        <v>Zürich / Brustkrebszentrum Klinik Hirslanden Zürich / FAB-Z-262-BG</v>
      </c>
      <c r="G310" s="8"/>
    </row>
    <row r="311" spans="1:7" x14ac:dyDescent="0.25">
      <c r="F311" s="6" t="s">
        <v>395</v>
      </c>
    </row>
    <row r="319" spans="1:7" x14ac:dyDescent="0.25">
      <c r="A319" s="10" t="s">
        <v>393</v>
      </c>
      <c r="B319" s="10" t="s">
        <v>141</v>
      </c>
    </row>
    <row r="320" spans="1:7" x14ac:dyDescent="0.25">
      <c r="B320" s="21" t="s">
        <v>142</v>
      </c>
    </row>
    <row r="321" spans="2:2" x14ac:dyDescent="0.25">
      <c r="B321" s="10" t="s">
        <v>143</v>
      </c>
    </row>
    <row r="322" spans="2:2" x14ac:dyDescent="0.25">
      <c r="B322" s="10" t="s">
        <v>144</v>
      </c>
    </row>
    <row r="323" spans="2:2" x14ac:dyDescent="0.25">
      <c r="B323" s="10" t="s">
        <v>145</v>
      </c>
    </row>
    <row r="324" spans="2:2" x14ac:dyDescent="0.25">
      <c r="B324" s="10" t="s">
        <v>146</v>
      </c>
    </row>
    <row r="325" spans="2:2" x14ac:dyDescent="0.25">
      <c r="B325" s="10" t="s">
        <v>147</v>
      </c>
    </row>
    <row r="326" spans="2:2" x14ac:dyDescent="0.25">
      <c r="B326" s="10" t="s">
        <v>148</v>
      </c>
    </row>
    <row r="327" spans="2:2" x14ac:dyDescent="0.25">
      <c r="B327" s="10" t="s">
        <v>149</v>
      </c>
    </row>
    <row r="328" spans="2:2" x14ac:dyDescent="0.25">
      <c r="B328" s="10" t="s">
        <v>150</v>
      </c>
    </row>
    <row r="329" spans="2:2" x14ac:dyDescent="0.25">
      <c r="B329" s="10" t="s">
        <v>151</v>
      </c>
    </row>
    <row r="330" spans="2:2" x14ac:dyDescent="0.25">
      <c r="B330" s="10" t="s">
        <v>152</v>
      </c>
    </row>
    <row r="331" spans="2:2" x14ac:dyDescent="0.25">
      <c r="B331" s="10" t="s">
        <v>153</v>
      </c>
    </row>
    <row r="332" spans="2:2" x14ac:dyDescent="0.25">
      <c r="B332" s="10" t="s">
        <v>154</v>
      </c>
    </row>
    <row r="333" spans="2:2" x14ac:dyDescent="0.25">
      <c r="B333" s="10" t="s">
        <v>155</v>
      </c>
    </row>
    <row r="334" spans="2:2" x14ac:dyDescent="0.25">
      <c r="B334" s="10" t="s">
        <v>156</v>
      </c>
    </row>
    <row r="335" spans="2:2" x14ac:dyDescent="0.25">
      <c r="B335" s="10" t="s">
        <v>157</v>
      </c>
    </row>
    <row r="336" spans="2:2" x14ac:dyDescent="0.25">
      <c r="B336" s="10" t="s">
        <v>158</v>
      </c>
    </row>
    <row r="337" spans="2:2" x14ac:dyDescent="0.25">
      <c r="B337" s="10" t="s">
        <v>159</v>
      </c>
    </row>
    <row r="338" spans="2:2" x14ac:dyDescent="0.25">
      <c r="B338" s="10" t="s">
        <v>160</v>
      </c>
    </row>
    <row r="339" spans="2:2" x14ac:dyDescent="0.25">
      <c r="B339" s="10" t="s">
        <v>161</v>
      </c>
    </row>
    <row r="340" spans="2:2" x14ac:dyDescent="0.25">
      <c r="B340" s="10" t="s">
        <v>162</v>
      </c>
    </row>
    <row r="341" spans="2:2" x14ac:dyDescent="0.25">
      <c r="B341" s="10" t="s">
        <v>163</v>
      </c>
    </row>
    <row r="342" spans="2:2" x14ac:dyDescent="0.25">
      <c r="B342" s="10" t="s">
        <v>164</v>
      </c>
    </row>
    <row r="343" spans="2:2" x14ac:dyDescent="0.25">
      <c r="B343" s="10" t="s">
        <v>165</v>
      </c>
    </row>
    <row r="344" spans="2:2" x14ac:dyDescent="0.25">
      <c r="B344" s="10" t="s">
        <v>166</v>
      </c>
    </row>
    <row r="345" spans="2:2" x14ac:dyDescent="0.25">
      <c r="B345" s="10" t="s">
        <v>167</v>
      </c>
    </row>
    <row r="346" spans="2:2" x14ac:dyDescent="0.25">
      <c r="B346" s="10" t="s">
        <v>168</v>
      </c>
    </row>
    <row r="347" spans="2:2" x14ac:dyDescent="0.25">
      <c r="B347" s="10" t="s">
        <v>169</v>
      </c>
    </row>
    <row r="348" spans="2:2" x14ac:dyDescent="0.25">
      <c r="B348" s="10" t="s">
        <v>170</v>
      </c>
    </row>
    <row r="349" spans="2:2" x14ac:dyDescent="0.25">
      <c r="B349" s="10" t="s">
        <v>171</v>
      </c>
    </row>
    <row r="350" spans="2:2" x14ac:dyDescent="0.25">
      <c r="B350" s="10" t="s">
        <v>172</v>
      </c>
    </row>
    <row r="351" spans="2:2" x14ac:dyDescent="0.25">
      <c r="B351" s="10" t="s">
        <v>173</v>
      </c>
    </row>
    <row r="352" spans="2:2" x14ac:dyDescent="0.25">
      <c r="B352" s="10" t="s">
        <v>174</v>
      </c>
    </row>
    <row r="353" spans="2:2" x14ac:dyDescent="0.25">
      <c r="B353" s="10" t="s">
        <v>175</v>
      </c>
    </row>
    <row r="354" spans="2:2" x14ac:dyDescent="0.25">
      <c r="B354" s="10" t="s">
        <v>176</v>
      </c>
    </row>
    <row r="355" spans="2:2" x14ac:dyDescent="0.25">
      <c r="B355" s="10" t="s">
        <v>177</v>
      </c>
    </row>
    <row r="356" spans="2:2" x14ac:dyDescent="0.25">
      <c r="B356" s="10" t="s">
        <v>178</v>
      </c>
    </row>
    <row r="357" spans="2:2" x14ac:dyDescent="0.25">
      <c r="B357" s="10" t="s">
        <v>179</v>
      </c>
    </row>
    <row r="358" spans="2:2" x14ac:dyDescent="0.25">
      <c r="B358" s="10" t="s">
        <v>180</v>
      </c>
    </row>
    <row r="359" spans="2:2" x14ac:dyDescent="0.25">
      <c r="B359" s="10" t="s">
        <v>181</v>
      </c>
    </row>
    <row r="360" spans="2:2" x14ac:dyDescent="0.25">
      <c r="B360" s="10" t="s">
        <v>182</v>
      </c>
    </row>
    <row r="361" spans="2:2" x14ac:dyDescent="0.25">
      <c r="B361" s="10" t="s">
        <v>183</v>
      </c>
    </row>
    <row r="362" spans="2:2" x14ac:dyDescent="0.25">
      <c r="B362" s="10" t="s">
        <v>184</v>
      </c>
    </row>
    <row r="363" spans="2:2" x14ac:dyDescent="0.25">
      <c r="B363" s="10" t="s">
        <v>185</v>
      </c>
    </row>
    <row r="364" spans="2:2" x14ac:dyDescent="0.25">
      <c r="B364" s="10" t="s">
        <v>186</v>
      </c>
    </row>
    <row r="365" spans="2:2" x14ac:dyDescent="0.25">
      <c r="B365" s="10" t="s">
        <v>187</v>
      </c>
    </row>
    <row r="366" spans="2:2" x14ac:dyDescent="0.25">
      <c r="B366" s="10" t="s">
        <v>188</v>
      </c>
    </row>
    <row r="367" spans="2:2" x14ac:dyDescent="0.25">
      <c r="B367" s="10" t="s">
        <v>138</v>
      </c>
    </row>
    <row r="368" spans="2:2" x14ac:dyDescent="0.25">
      <c r="B368" s="10" t="s">
        <v>189</v>
      </c>
    </row>
    <row r="369" spans="2:2" x14ac:dyDescent="0.25">
      <c r="B369" s="10" t="s">
        <v>190</v>
      </c>
    </row>
    <row r="370" spans="2:2" x14ac:dyDescent="0.25">
      <c r="B370" s="10" t="s">
        <v>191</v>
      </c>
    </row>
    <row r="371" spans="2:2" x14ac:dyDescent="0.25">
      <c r="B371" s="10" t="s">
        <v>192</v>
      </c>
    </row>
    <row r="372" spans="2:2" x14ac:dyDescent="0.25">
      <c r="B372" s="10" t="s">
        <v>193</v>
      </c>
    </row>
    <row r="373" spans="2:2" x14ac:dyDescent="0.25">
      <c r="B373" s="10" t="s">
        <v>194</v>
      </c>
    </row>
    <row r="374" spans="2:2" x14ac:dyDescent="0.25">
      <c r="B374" s="10" t="s">
        <v>195</v>
      </c>
    </row>
    <row r="375" spans="2:2" x14ac:dyDescent="0.25">
      <c r="B375" s="10" t="s">
        <v>196</v>
      </c>
    </row>
    <row r="376" spans="2:2" x14ac:dyDescent="0.25">
      <c r="B376" s="10" t="s">
        <v>197</v>
      </c>
    </row>
    <row r="377" spans="2:2" x14ac:dyDescent="0.25">
      <c r="B377" s="10" t="s">
        <v>198</v>
      </c>
    </row>
    <row r="378" spans="2:2" x14ac:dyDescent="0.25">
      <c r="B378" s="10" t="s">
        <v>199</v>
      </c>
    </row>
    <row r="379" spans="2:2" x14ac:dyDescent="0.25">
      <c r="B379" s="10" t="s">
        <v>200</v>
      </c>
    </row>
    <row r="380" spans="2:2" x14ac:dyDescent="0.25">
      <c r="B380" s="10" t="s">
        <v>201</v>
      </c>
    </row>
    <row r="381" spans="2:2" x14ac:dyDescent="0.25">
      <c r="B381" s="10" t="s">
        <v>202</v>
      </c>
    </row>
    <row r="382" spans="2:2" x14ac:dyDescent="0.25">
      <c r="B382" s="10" t="s">
        <v>203</v>
      </c>
    </row>
    <row r="383" spans="2:2" x14ac:dyDescent="0.25">
      <c r="B383" s="10" t="s">
        <v>204</v>
      </c>
    </row>
    <row r="384" spans="2:2" x14ac:dyDescent="0.25">
      <c r="B384" s="10" t="s">
        <v>205</v>
      </c>
    </row>
    <row r="385" spans="2:2" x14ac:dyDescent="0.25">
      <c r="B385" s="10" t="s">
        <v>206</v>
      </c>
    </row>
    <row r="386" spans="2:2" x14ac:dyDescent="0.25">
      <c r="B386" s="10" t="s">
        <v>207</v>
      </c>
    </row>
    <row r="387" spans="2:2" x14ac:dyDescent="0.25">
      <c r="B387" s="10" t="s">
        <v>208</v>
      </c>
    </row>
    <row r="388" spans="2:2" x14ac:dyDescent="0.25">
      <c r="B388" s="10" t="s">
        <v>209</v>
      </c>
    </row>
    <row r="389" spans="2:2" x14ac:dyDescent="0.25">
      <c r="B389" s="10" t="s">
        <v>210</v>
      </c>
    </row>
    <row r="390" spans="2:2" x14ac:dyDescent="0.25">
      <c r="B390" s="10" t="s">
        <v>211</v>
      </c>
    </row>
    <row r="391" spans="2:2" x14ac:dyDescent="0.25">
      <c r="B391" s="10" t="s">
        <v>212</v>
      </c>
    </row>
    <row r="392" spans="2:2" x14ac:dyDescent="0.25">
      <c r="B392" s="10" t="s">
        <v>213</v>
      </c>
    </row>
    <row r="393" spans="2:2" x14ac:dyDescent="0.25">
      <c r="B393" s="10" t="s">
        <v>214</v>
      </c>
    </row>
    <row r="394" spans="2:2" x14ac:dyDescent="0.25">
      <c r="B394" s="10" t="s">
        <v>215</v>
      </c>
    </row>
    <row r="395" spans="2:2" x14ac:dyDescent="0.25">
      <c r="B395" s="10" t="s">
        <v>216</v>
      </c>
    </row>
    <row r="396" spans="2:2" x14ac:dyDescent="0.25">
      <c r="B396" s="10" t="s">
        <v>217</v>
      </c>
    </row>
    <row r="397" spans="2:2" x14ac:dyDescent="0.25">
      <c r="B397" s="10" t="s">
        <v>218</v>
      </c>
    </row>
    <row r="398" spans="2:2" x14ac:dyDescent="0.25">
      <c r="B398" s="10" t="s">
        <v>219</v>
      </c>
    </row>
    <row r="399" spans="2:2" x14ac:dyDescent="0.25">
      <c r="B399" s="10" t="s">
        <v>220</v>
      </c>
    </row>
    <row r="400" spans="2:2" x14ac:dyDescent="0.25">
      <c r="B400" s="10" t="s">
        <v>221</v>
      </c>
    </row>
    <row r="401" spans="2:2" x14ac:dyDescent="0.25">
      <c r="B401" s="10" t="s">
        <v>222</v>
      </c>
    </row>
    <row r="402" spans="2:2" x14ac:dyDescent="0.25">
      <c r="B402" s="10" t="s">
        <v>223</v>
      </c>
    </row>
    <row r="403" spans="2:2" x14ac:dyDescent="0.25">
      <c r="B403" s="10" t="s">
        <v>224</v>
      </c>
    </row>
    <row r="404" spans="2:2" x14ac:dyDescent="0.25">
      <c r="B404" s="10" t="s">
        <v>225</v>
      </c>
    </row>
    <row r="405" spans="2:2" x14ac:dyDescent="0.25">
      <c r="B405" s="10" t="s">
        <v>226</v>
      </c>
    </row>
    <row r="406" spans="2:2" x14ac:dyDescent="0.25">
      <c r="B406" s="10" t="s">
        <v>227</v>
      </c>
    </row>
    <row r="407" spans="2:2" x14ac:dyDescent="0.25">
      <c r="B407" s="10" t="s">
        <v>228</v>
      </c>
    </row>
    <row r="408" spans="2:2" x14ac:dyDescent="0.25">
      <c r="B408" s="10" t="s">
        <v>229</v>
      </c>
    </row>
    <row r="409" spans="2:2" x14ac:dyDescent="0.25">
      <c r="B409" s="10" t="s">
        <v>230</v>
      </c>
    </row>
    <row r="410" spans="2:2" x14ac:dyDescent="0.25">
      <c r="B410" s="10" t="s">
        <v>231</v>
      </c>
    </row>
    <row r="411" spans="2:2" x14ac:dyDescent="0.25">
      <c r="B411" s="10" t="s">
        <v>232</v>
      </c>
    </row>
    <row r="412" spans="2:2" x14ac:dyDescent="0.25">
      <c r="B412" s="10" t="s">
        <v>233</v>
      </c>
    </row>
    <row r="413" spans="2:2" x14ac:dyDescent="0.25">
      <c r="B413" s="10" t="s">
        <v>234</v>
      </c>
    </row>
    <row r="414" spans="2:2" x14ac:dyDescent="0.25">
      <c r="B414" s="10" t="s">
        <v>235</v>
      </c>
    </row>
    <row r="415" spans="2:2" x14ac:dyDescent="0.25">
      <c r="B415" s="10" t="s">
        <v>236</v>
      </c>
    </row>
    <row r="416" spans="2:2" x14ac:dyDescent="0.25">
      <c r="B416" s="10" t="s">
        <v>237</v>
      </c>
    </row>
    <row r="417" spans="2:2" x14ac:dyDescent="0.25">
      <c r="B417" s="10" t="s">
        <v>238</v>
      </c>
    </row>
    <row r="418" spans="2:2" x14ac:dyDescent="0.25">
      <c r="B418" s="10" t="s">
        <v>239</v>
      </c>
    </row>
    <row r="419" spans="2:2" x14ac:dyDescent="0.25">
      <c r="B419" s="10" t="s">
        <v>240</v>
      </c>
    </row>
    <row r="420" spans="2:2" x14ac:dyDescent="0.25">
      <c r="B420" s="10" t="s">
        <v>241</v>
      </c>
    </row>
    <row r="421" spans="2:2" x14ac:dyDescent="0.25">
      <c r="B421" s="10" t="s">
        <v>242</v>
      </c>
    </row>
    <row r="422" spans="2:2" x14ac:dyDescent="0.25">
      <c r="B422" s="10" t="s">
        <v>243</v>
      </c>
    </row>
    <row r="423" spans="2:2" x14ac:dyDescent="0.25">
      <c r="B423" s="10" t="s">
        <v>244</v>
      </c>
    </row>
    <row r="424" spans="2:2" x14ac:dyDescent="0.25">
      <c r="B424" s="10" t="s">
        <v>245</v>
      </c>
    </row>
    <row r="425" spans="2:2" x14ac:dyDescent="0.25">
      <c r="B425" s="10" t="s">
        <v>246</v>
      </c>
    </row>
    <row r="426" spans="2:2" x14ac:dyDescent="0.25">
      <c r="B426" s="10" t="s">
        <v>247</v>
      </c>
    </row>
    <row r="427" spans="2:2" x14ac:dyDescent="0.25">
      <c r="B427" s="10" t="s">
        <v>248</v>
      </c>
    </row>
    <row r="428" spans="2:2" x14ac:dyDescent="0.25">
      <c r="B428" s="10" t="s">
        <v>249</v>
      </c>
    </row>
    <row r="429" spans="2:2" x14ac:dyDescent="0.25">
      <c r="B429" s="10" t="s">
        <v>250</v>
      </c>
    </row>
    <row r="430" spans="2:2" x14ac:dyDescent="0.25">
      <c r="B430" s="10" t="s">
        <v>251</v>
      </c>
    </row>
    <row r="431" spans="2:2" x14ac:dyDescent="0.25">
      <c r="B431" s="10" t="s">
        <v>252</v>
      </c>
    </row>
    <row r="432" spans="2:2" x14ac:dyDescent="0.25">
      <c r="B432" s="10" t="s">
        <v>253</v>
      </c>
    </row>
    <row r="433" spans="2:2" x14ac:dyDescent="0.25">
      <c r="B433" s="10" t="s">
        <v>254</v>
      </c>
    </row>
    <row r="434" spans="2:2" x14ac:dyDescent="0.25">
      <c r="B434" s="10" t="s">
        <v>255</v>
      </c>
    </row>
    <row r="435" spans="2:2" x14ac:dyDescent="0.25">
      <c r="B435" s="10" t="s">
        <v>256</v>
      </c>
    </row>
    <row r="436" spans="2:2" x14ac:dyDescent="0.25">
      <c r="B436" s="10" t="s">
        <v>257</v>
      </c>
    </row>
    <row r="437" spans="2:2" x14ac:dyDescent="0.25">
      <c r="B437" s="10" t="s">
        <v>258</v>
      </c>
    </row>
    <row r="438" spans="2:2" x14ac:dyDescent="0.25">
      <c r="B438" s="10" t="s">
        <v>259</v>
      </c>
    </row>
    <row r="439" spans="2:2" x14ac:dyDescent="0.25">
      <c r="B439" s="10" t="s">
        <v>260</v>
      </c>
    </row>
    <row r="440" spans="2:2" x14ac:dyDescent="0.25">
      <c r="B440" s="10" t="s">
        <v>261</v>
      </c>
    </row>
    <row r="441" spans="2:2" x14ac:dyDescent="0.25">
      <c r="B441" s="10" t="s">
        <v>262</v>
      </c>
    </row>
    <row r="442" spans="2:2" x14ac:dyDescent="0.25">
      <c r="B442" s="10" t="s">
        <v>263</v>
      </c>
    </row>
    <row r="443" spans="2:2" x14ac:dyDescent="0.25">
      <c r="B443" s="10" t="s">
        <v>264</v>
      </c>
    </row>
    <row r="444" spans="2:2" x14ac:dyDescent="0.25">
      <c r="B444" s="10" t="s">
        <v>265</v>
      </c>
    </row>
    <row r="445" spans="2:2" x14ac:dyDescent="0.25">
      <c r="B445" s="10" t="s">
        <v>266</v>
      </c>
    </row>
    <row r="446" spans="2:2" x14ac:dyDescent="0.25">
      <c r="B446" s="10" t="s">
        <v>267</v>
      </c>
    </row>
    <row r="447" spans="2:2" x14ac:dyDescent="0.25">
      <c r="B447" s="10" t="s">
        <v>268</v>
      </c>
    </row>
    <row r="448" spans="2:2" x14ac:dyDescent="0.25">
      <c r="B448" s="10" t="s">
        <v>269</v>
      </c>
    </row>
    <row r="449" spans="2:2" x14ac:dyDescent="0.25">
      <c r="B449" s="10" t="s">
        <v>270</v>
      </c>
    </row>
    <row r="450" spans="2:2" x14ac:dyDescent="0.25">
      <c r="B450" s="10" t="s">
        <v>271</v>
      </c>
    </row>
    <row r="451" spans="2:2" x14ac:dyDescent="0.25">
      <c r="B451" s="10" t="s">
        <v>272</v>
      </c>
    </row>
    <row r="452" spans="2:2" x14ac:dyDescent="0.25">
      <c r="B452" s="10" t="s">
        <v>273</v>
      </c>
    </row>
    <row r="453" spans="2:2" x14ac:dyDescent="0.25">
      <c r="B453" s="10" t="s">
        <v>274</v>
      </c>
    </row>
    <row r="454" spans="2:2" x14ac:dyDescent="0.25">
      <c r="B454" s="10" t="s">
        <v>275</v>
      </c>
    </row>
    <row r="455" spans="2:2" x14ac:dyDescent="0.25">
      <c r="B455" s="10" t="s">
        <v>276</v>
      </c>
    </row>
    <row r="456" spans="2:2" x14ac:dyDescent="0.25">
      <c r="B456" s="10" t="s">
        <v>277</v>
      </c>
    </row>
    <row r="457" spans="2:2" x14ac:dyDescent="0.25">
      <c r="B457" s="10" t="s">
        <v>278</v>
      </c>
    </row>
    <row r="458" spans="2:2" x14ac:dyDescent="0.25">
      <c r="B458" s="10" t="s">
        <v>279</v>
      </c>
    </row>
    <row r="459" spans="2:2" x14ac:dyDescent="0.25">
      <c r="B459" s="10" t="s">
        <v>280</v>
      </c>
    </row>
    <row r="460" spans="2:2" x14ac:dyDescent="0.25">
      <c r="B460" s="10" t="s">
        <v>281</v>
      </c>
    </row>
    <row r="461" spans="2:2" x14ac:dyDescent="0.25">
      <c r="B461" s="10" t="s">
        <v>282</v>
      </c>
    </row>
    <row r="462" spans="2:2" x14ac:dyDescent="0.25">
      <c r="B462" s="10" t="s">
        <v>283</v>
      </c>
    </row>
    <row r="463" spans="2:2" x14ac:dyDescent="0.25">
      <c r="B463" s="10" t="s">
        <v>284</v>
      </c>
    </row>
    <row r="464" spans="2:2" x14ac:dyDescent="0.25">
      <c r="B464" s="10" t="s">
        <v>285</v>
      </c>
    </row>
    <row r="465" spans="2:2" x14ac:dyDescent="0.25">
      <c r="B465" s="10" t="s">
        <v>286</v>
      </c>
    </row>
    <row r="466" spans="2:2" x14ac:dyDescent="0.25">
      <c r="B466" s="10" t="s">
        <v>287</v>
      </c>
    </row>
    <row r="467" spans="2:2" x14ac:dyDescent="0.25">
      <c r="B467" s="10" t="s">
        <v>288</v>
      </c>
    </row>
    <row r="468" spans="2:2" x14ac:dyDescent="0.25">
      <c r="B468" s="10" t="s">
        <v>289</v>
      </c>
    </row>
    <row r="469" spans="2:2" x14ac:dyDescent="0.25">
      <c r="B469" s="10" t="s">
        <v>290</v>
      </c>
    </row>
    <row r="470" spans="2:2" x14ac:dyDescent="0.25">
      <c r="B470" s="10" t="s">
        <v>291</v>
      </c>
    </row>
    <row r="471" spans="2:2" x14ac:dyDescent="0.25">
      <c r="B471" s="10" t="s">
        <v>292</v>
      </c>
    </row>
    <row r="472" spans="2:2" x14ac:dyDescent="0.25">
      <c r="B472" s="10" t="s">
        <v>293</v>
      </c>
    </row>
    <row r="473" spans="2:2" x14ac:dyDescent="0.25">
      <c r="B473" s="10" t="s">
        <v>294</v>
      </c>
    </row>
    <row r="474" spans="2:2" x14ac:dyDescent="0.25">
      <c r="B474" s="10" t="s">
        <v>295</v>
      </c>
    </row>
    <row r="475" spans="2:2" x14ac:dyDescent="0.25">
      <c r="B475" s="10" t="s">
        <v>296</v>
      </c>
    </row>
    <row r="476" spans="2:2" x14ac:dyDescent="0.25">
      <c r="B476" s="10" t="s">
        <v>297</v>
      </c>
    </row>
    <row r="477" spans="2:2" x14ac:dyDescent="0.25">
      <c r="B477" s="10" t="s">
        <v>298</v>
      </c>
    </row>
    <row r="478" spans="2:2" x14ac:dyDescent="0.25">
      <c r="B478" s="10" t="s">
        <v>299</v>
      </c>
    </row>
    <row r="479" spans="2:2" x14ac:dyDescent="0.25">
      <c r="B479" s="10" t="s">
        <v>300</v>
      </c>
    </row>
    <row r="480" spans="2:2" x14ac:dyDescent="0.25">
      <c r="B480" s="10" t="s">
        <v>301</v>
      </c>
    </row>
    <row r="481" spans="2:2" x14ac:dyDescent="0.25">
      <c r="B481" s="10" t="s">
        <v>302</v>
      </c>
    </row>
    <row r="482" spans="2:2" x14ac:dyDescent="0.25">
      <c r="B482" s="10" t="s">
        <v>303</v>
      </c>
    </row>
    <row r="483" spans="2:2" x14ac:dyDescent="0.25">
      <c r="B483" s="10" t="s">
        <v>304</v>
      </c>
    </row>
    <row r="484" spans="2:2" x14ac:dyDescent="0.25">
      <c r="B484" s="10" t="s">
        <v>305</v>
      </c>
    </row>
    <row r="485" spans="2:2" x14ac:dyDescent="0.25">
      <c r="B485" s="10" t="s">
        <v>306</v>
      </c>
    </row>
    <row r="486" spans="2:2" x14ac:dyDescent="0.25">
      <c r="B486" s="10" t="s">
        <v>307</v>
      </c>
    </row>
    <row r="487" spans="2:2" x14ac:dyDescent="0.25">
      <c r="B487" s="10" t="s">
        <v>308</v>
      </c>
    </row>
    <row r="488" spans="2:2" x14ac:dyDescent="0.25">
      <c r="B488" s="10" t="s">
        <v>309</v>
      </c>
    </row>
    <row r="489" spans="2:2" x14ac:dyDescent="0.25">
      <c r="B489" s="10" t="s">
        <v>310</v>
      </c>
    </row>
    <row r="490" spans="2:2" x14ac:dyDescent="0.25">
      <c r="B490" s="10" t="s">
        <v>1</v>
      </c>
    </row>
    <row r="491" spans="2:2" x14ac:dyDescent="0.25">
      <c r="B491" s="10" t="s">
        <v>311</v>
      </c>
    </row>
    <row r="492" spans="2:2" x14ac:dyDescent="0.25">
      <c r="B492" s="10" t="s">
        <v>312</v>
      </c>
    </row>
    <row r="493" spans="2:2" x14ac:dyDescent="0.25">
      <c r="B493" s="10" t="s">
        <v>313</v>
      </c>
    </row>
    <row r="494" spans="2:2" x14ac:dyDescent="0.25">
      <c r="B494" s="10" t="s">
        <v>314</v>
      </c>
    </row>
    <row r="495" spans="2:2" x14ac:dyDescent="0.25">
      <c r="B495" s="10" t="s">
        <v>315</v>
      </c>
    </row>
    <row r="496" spans="2:2" x14ac:dyDescent="0.25">
      <c r="B496" s="10" t="s">
        <v>316</v>
      </c>
    </row>
    <row r="497" spans="2:2" x14ac:dyDescent="0.25">
      <c r="B497" s="10" t="s">
        <v>317</v>
      </c>
    </row>
    <row r="498" spans="2:2" x14ac:dyDescent="0.25">
      <c r="B498" s="10" t="s">
        <v>318</v>
      </c>
    </row>
    <row r="499" spans="2:2" x14ac:dyDescent="0.25">
      <c r="B499" s="10" t="s">
        <v>319</v>
      </c>
    </row>
    <row r="500" spans="2:2" x14ac:dyDescent="0.25">
      <c r="B500" s="10" t="s">
        <v>320</v>
      </c>
    </row>
    <row r="501" spans="2:2" x14ac:dyDescent="0.25">
      <c r="B501" s="10" t="s">
        <v>321</v>
      </c>
    </row>
    <row r="502" spans="2:2" x14ac:dyDescent="0.25">
      <c r="B502" s="10" t="s">
        <v>322</v>
      </c>
    </row>
    <row r="503" spans="2:2" x14ac:dyDescent="0.25">
      <c r="B503" s="10" t="s">
        <v>323</v>
      </c>
    </row>
    <row r="504" spans="2:2" x14ac:dyDescent="0.25">
      <c r="B504" s="10" t="s">
        <v>324</v>
      </c>
    </row>
    <row r="505" spans="2:2" x14ac:dyDescent="0.25">
      <c r="B505" s="10" t="s">
        <v>325</v>
      </c>
    </row>
    <row r="506" spans="2:2" x14ac:dyDescent="0.25">
      <c r="B506" s="10" t="s">
        <v>326</v>
      </c>
    </row>
    <row r="507" spans="2:2" x14ac:dyDescent="0.25">
      <c r="B507" s="10" t="s">
        <v>327</v>
      </c>
    </row>
    <row r="508" spans="2:2" x14ac:dyDescent="0.25">
      <c r="B508" s="10" t="s">
        <v>328</v>
      </c>
    </row>
    <row r="509" spans="2:2" x14ac:dyDescent="0.25">
      <c r="B509" s="10" t="s">
        <v>329</v>
      </c>
    </row>
    <row r="510" spans="2:2" x14ac:dyDescent="0.25">
      <c r="B510" s="10" t="s">
        <v>330</v>
      </c>
    </row>
    <row r="511" spans="2:2" x14ac:dyDescent="0.25">
      <c r="B511" s="10" t="s">
        <v>331</v>
      </c>
    </row>
    <row r="512" spans="2:2" x14ac:dyDescent="0.25">
      <c r="B512" s="10" t="s">
        <v>332</v>
      </c>
    </row>
    <row r="513" spans="2:2" x14ac:dyDescent="0.25">
      <c r="B513" s="10" t="s">
        <v>333</v>
      </c>
    </row>
    <row r="514" spans="2:2" x14ac:dyDescent="0.25">
      <c r="B514" s="10" t="s">
        <v>0</v>
      </c>
    </row>
    <row r="515" spans="2:2" x14ac:dyDescent="0.25">
      <c r="B515" s="10" t="s">
        <v>334</v>
      </c>
    </row>
    <row r="516" spans="2:2" x14ac:dyDescent="0.25">
      <c r="B516" s="10" t="s">
        <v>335</v>
      </c>
    </row>
    <row r="517" spans="2:2" x14ac:dyDescent="0.25">
      <c r="B517" s="10" t="s">
        <v>336</v>
      </c>
    </row>
    <row r="518" spans="2:2" x14ac:dyDescent="0.25">
      <c r="B518" s="10" t="s">
        <v>337</v>
      </c>
    </row>
    <row r="519" spans="2:2" x14ac:dyDescent="0.25">
      <c r="B519" s="10" t="s">
        <v>338</v>
      </c>
    </row>
    <row r="520" spans="2:2" x14ac:dyDescent="0.25">
      <c r="B520" s="10" t="s">
        <v>339</v>
      </c>
    </row>
    <row r="521" spans="2:2" x14ac:dyDescent="0.25">
      <c r="B521" s="10" t="s">
        <v>340</v>
      </c>
    </row>
    <row r="522" spans="2:2" x14ac:dyDescent="0.25">
      <c r="B522" s="10" t="s">
        <v>341</v>
      </c>
    </row>
    <row r="523" spans="2:2" x14ac:dyDescent="0.25">
      <c r="B523" s="10" t="s">
        <v>342</v>
      </c>
    </row>
    <row r="524" spans="2:2" x14ac:dyDescent="0.25">
      <c r="B524" s="10" t="s">
        <v>343</v>
      </c>
    </row>
    <row r="525" spans="2:2" x14ac:dyDescent="0.25">
      <c r="B525" s="10" t="s">
        <v>344</v>
      </c>
    </row>
    <row r="526" spans="2:2" x14ac:dyDescent="0.25">
      <c r="B526" s="10" t="s">
        <v>345</v>
      </c>
    </row>
    <row r="527" spans="2:2" x14ac:dyDescent="0.25">
      <c r="B527" s="10" t="s">
        <v>346</v>
      </c>
    </row>
    <row r="528" spans="2:2" x14ac:dyDescent="0.25">
      <c r="B528" s="10" t="s">
        <v>347</v>
      </c>
    </row>
    <row r="529" spans="2:2" x14ac:dyDescent="0.25">
      <c r="B529" s="10" t="s">
        <v>348</v>
      </c>
    </row>
    <row r="530" spans="2:2" x14ac:dyDescent="0.25">
      <c r="B530" s="10" t="s">
        <v>349</v>
      </c>
    </row>
    <row r="531" spans="2:2" x14ac:dyDescent="0.25">
      <c r="B531" s="10" t="s">
        <v>350</v>
      </c>
    </row>
    <row r="532" spans="2:2" x14ac:dyDescent="0.25">
      <c r="B532" s="10" t="s">
        <v>351</v>
      </c>
    </row>
    <row r="533" spans="2:2" x14ac:dyDescent="0.25">
      <c r="B533" s="10" t="s">
        <v>352</v>
      </c>
    </row>
    <row r="534" spans="2:2" x14ac:dyDescent="0.25">
      <c r="B534" s="10" t="s">
        <v>353</v>
      </c>
    </row>
    <row r="535" spans="2:2" x14ac:dyDescent="0.25">
      <c r="B535" s="10" t="s">
        <v>354</v>
      </c>
    </row>
    <row r="536" spans="2:2" x14ac:dyDescent="0.25">
      <c r="B536" s="10" t="s">
        <v>355</v>
      </c>
    </row>
    <row r="537" spans="2:2" x14ac:dyDescent="0.25">
      <c r="B537" s="10" t="s">
        <v>356</v>
      </c>
    </row>
    <row r="538" spans="2:2" x14ac:dyDescent="0.25">
      <c r="B538" s="10" t="s">
        <v>357</v>
      </c>
    </row>
    <row r="539" spans="2:2" x14ac:dyDescent="0.25">
      <c r="B539" s="10" t="s">
        <v>358</v>
      </c>
    </row>
    <row r="540" spans="2:2" x14ac:dyDescent="0.25">
      <c r="B540" s="10" t="s">
        <v>359</v>
      </c>
    </row>
    <row r="541" spans="2:2" x14ac:dyDescent="0.25">
      <c r="B541" s="10" t="s">
        <v>360</v>
      </c>
    </row>
    <row r="542" spans="2:2" x14ac:dyDescent="0.25">
      <c r="B542" s="10" t="s">
        <v>361</v>
      </c>
    </row>
    <row r="543" spans="2:2" x14ac:dyDescent="0.25">
      <c r="B543" s="10" t="s">
        <v>362</v>
      </c>
    </row>
    <row r="544" spans="2:2" x14ac:dyDescent="0.25">
      <c r="B544" s="10" t="s">
        <v>363</v>
      </c>
    </row>
    <row r="545" spans="2:2" x14ac:dyDescent="0.25">
      <c r="B545" s="10" t="s">
        <v>364</v>
      </c>
    </row>
    <row r="546" spans="2:2" x14ac:dyDescent="0.25">
      <c r="B546" s="10" t="s">
        <v>365</v>
      </c>
    </row>
    <row r="547" spans="2:2" x14ac:dyDescent="0.25">
      <c r="B547" s="10" t="s">
        <v>366</v>
      </c>
    </row>
    <row r="548" spans="2:2" x14ac:dyDescent="0.25">
      <c r="B548" s="10" t="s">
        <v>367</v>
      </c>
    </row>
    <row r="549" spans="2:2" x14ac:dyDescent="0.25">
      <c r="B549" s="10" t="s">
        <v>368</v>
      </c>
    </row>
    <row r="550" spans="2:2" x14ac:dyDescent="0.25">
      <c r="B550" s="10" t="s">
        <v>369</v>
      </c>
    </row>
    <row r="551" spans="2:2" x14ac:dyDescent="0.25">
      <c r="B551" s="10" t="s">
        <v>370</v>
      </c>
    </row>
    <row r="552" spans="2:2" x14ac:dyDescent="0.25">
      <c r="B552" s="10" t="s">
        <v>371</v>
      </c>
    </row>
    <row r="553" spans="2:2" x14ac:dyDescent="0.25">
      <c r="B553" s="10" t="s">
        <v>372</v>
      </c>
    </row>
    <row r="554" spans="2:2" x14ac:dyDescent="0.25">
      <c r="B554" s="10" t="s">
        <v>373</v>
      </c>
    </row>
    <row r="555" spans="2:2" x14ac:dyDescent="0.25">
      <c r="B555" s="10" t="s">
        <v>374</v>
      </c>
    </row>
    <row r="556" spans="2:2" x14ac:dyDescent="0.25">
      <c r="B556" s="10" t="s">
        <v>375</v>
      </c>
    </row>
    <row r="557" spans="2:2" x14ac:dyDescent="0.25">
      <c r="B557" s="10" t="s">
        <v>376</v>
      </c>
    </row>
    <row r="558" spans="2:2" x14ac:dyDescent="0.25">
      <c r="B558" s="10" t="s">
        <v>377</v>
      </c>
    </row>
    <row r="559" spans="2:2" x14ac:dyDescent="0.25">
      <c r="B559" s="10" t="s">
        <v>378</v>
      </c>
    </row>
    <row r="560" spans="2:2" x14ac:dyDescent="0.25">
      <c r="B560" s="10" t="s">
        <v>379</v>
      </c>
    </row>
    <row r="561" spans="2:2" x14ac:dyDescent="0.25">
      <c r="B561" s="10" t="s">
        <v>380</v>
      </c>
    </row>
    <row r="562" spans="2:2" x14ac:dyDescent="0.25">
      <c r="B562" s="10" t="s">
        <v>381</v>
      </c>
    </row>
    <row r="563" spans="2:2" x14ac:dyDescent="0.25">
      <c r="B563" s="10" t="s">
        <v>382</v>
      </c>
    </row>
    <row r="564" spans="2:2" x14ac:dyDescent="0.25">
      <c r="B564" s="10" t="s">
        <v>383</v>
      </c>
    </row>
    <row r="565" spans="2:2" x14ac:dyDescent="0.25">
      <c r="B565" s="10" t="s">
        <v>384</v>
      </c>
    </row>
    <row r="566" spans="2:2" x14ac:dyDescent="0.25">
      <c r="B566" s="10" t="s">
        <v>385</v>
      </c>
    </row>
    <row r="567" spans="2:2" x14ac:dyDescent="0.25">
      <c r="B567" s="10" t="s">
        <v>386</v>
      </c>
    </row>
    <row r="568" spans="2:2" x14ac:dyDescent="0.25">
      <c r="B568" s="10" t="s">
        <v>387</v>
      </c>
    </row>
    <row r="569" spans="2:2" x14ac:dyDescent="0.25">
      <c r="B569" s="10" t="s">
        <v>388</v>
      </c>
    </row>
    <row r="570" spans="2:2" x14ac:dyDescent="0.25">
      <c r="B570" s="10" t="s">
        <v>389</v>
      </c>
    </row>
    <row r="571" spans="2:2" x14ac:dyDescent="0.25">
      <c r="B571" s="10" t="s">
        <v>390</v>
      </c>
    </row>
    <row r="572" spans="2:2" x14ac:dyDescent="0.25">
      <c r="B572" s="10" t="s">
        <v>391</v>
      </c>
    </row>
    <row r="573" spans="2:2" x14ac:dyDescent="0.25">
      <c r="B573" s="10" t="s">
        <v>392</v>
      </c>
    </row>
  </sheetData>
  <sortState xmlns:xlrd2="http://schemas.microsoft.com/office/spreadsheetml/2017/richdata2" ref="A8:F291">
    <sortCondition ref="F8:F291"/>
  </sortState>
  <phoneticPr fontId="0" type="noConversion"/>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209"/>
  <sheetViews>
    <sheetView showGridLines="0" zoomScaleNormal="100" zoomScaleSheetLayoutView="100" workbookViewId="0">
      <selection activeCell="B10" sqref="B10"/>
    </sheetView>
  </sheetViews>
  <sheetFormatPr defaultColWidth="11.42578125" defaultRowHeight="15" x14ac:dyDescent="0.25"/>
  <cols>
    <col min="1" max="1" width="3.28515625" style="23" customWidth="1"/>
    <col min="2" max="3" width="8.7109375" style="23" customWidth="1"/>
    <col min="4" max="4" width="4.5703125" style="31" customWidth="1"/>
    <col min="5" max="5" width="12.7109375" style="31" customWidth="1"/>
    <col min="6" max="6" width="14.7109375" style="31" customWidth="1"/>
    <col min="7" max="7" width="9.7109375" style="31" customWidth="1"/>
    <col min="8" max="8" width="6.7109375" style="23" customWidth="1"/>
    <col min="9" max="9" width="4.28515625" style="23" customWidth="1"/>
    <col min="10" max="10" width="14" style="23" customWidth="1"/>
    <col min="11" max="11" width="13.28515625" style="23" customWidth="1"/>
    <col min="12" max="13" width="5.7109375" style="23" customWidth="1"/>
    <col min="14" max="14" width="19.7109375" style="23" hidden="1" customWidth="1"/>
    <col min="15" max="15" width="18.28515625" style="23" hidden="1" customWidth="1"/>
    <col min="16" max="16" width="2.7109375" style="23" hidden="1" customWidth="1"/>
    <col min="17" max="17" width="9.7109375" style="23" hidden="1" customWidth="1"/>
    <col min="18" max="18" width="9.28515625" style="80" hidden="1" customWidth="1"/>
    <col min="19" max="19" width="10.7109375" style="80" hidden="1" customWidth="1"/>
    <col min="20" max="20" width="2.5703125" style="23" hidden="1" customWidth="1"/>
    <col min="21" max="21" width="5.7109375" style="23" hidden="1" customWidth="1"/>
    <col min="22" max="22" width="11.7109375" style="23" hidden="1" customWidth="1"/>
    <col min="23" max="27" width="5.7109375" style="23" customWidth="1"/>
    <col min="28" max="257" width="9.28515625" style="23" customWidth="1"/>
    <col min="258" max="16384" width="11.42578125" style="23"/>
  </cols>
  <sheetData>
    <row r="1" spans="1:23" ht="31.9" customHeight="1" x14ac:dyDescent="0.25">
      <c r="A1" s="139" t="s">
        <v>728</v>
      </c>
      <c r="B1" s="139"/>
      <c r="C1" s="139"/>
      <c r="D1" s="139"/>
      <c r="E1" s="139"/>
      <c r="F1" s="139"/>
    </row>
    <row r="2" spans="1:23" ht="9.75" customHeight="1" x14ac:dyDescent="0.25">
      <c r="A2" s="52"/>
      <c r="L2" s="32"/>
      <c r="M2" s="32"/>
    </row>
    <row r="3" spans="1:23" ht="23.25" customHeight="1" x14ac:dyDescent="0.25">
      <c r="A3" s="53" t="s">
        <v>432</v>
      </c>
    </row>
    <row r="4" spans="1:23" s="28" customFormat="1" ht="14.25" customHeight="1" x14ac:dyDescent="0.25">
      <c r="A4" s="33"/>
      <c r="D4" s="185"/>
      <c r="E4" s="185"/>
      <c r="F4" s="34"/>
      <c r="G4" s="34"/>
      <c r="J4" s="77"/>
      <c r="K4" s="77"/>
      <c r="R4" s="83"/>
      <c r="S4" s="83"/>
    </row>
    <row r="5" spans="1:23" ht="33" customHeight="1" x14ac:dyDescent="0.25">
      <c r="A5" s="188" t="s">
        <v>725</v>
      </c>
      <c r="B5" s="189"/>
      <c r="C5" s="189"/>
      <c r="D5" s="189"/>
      <c r="E5" s="189"/>
      <c r="F5" s="189"/>
      <c r="G5" s="189"/>
      <c r="H5" s="190"/>
      <c r="I5" s="190"/>
      <c r="J5" s="174" t="s">
        <v>736</v>
      </c>
      <c r="K5" s="174"/>
      <c r="N5" s="35"/>
      <c r="O5" s="35"/>
      <c r="P5" s="35"/>
      <c r="W5" s="60"/>
    </row>
    <row r="6" spans="1:23" ht="20.25" customHeight="1" x14ac:dyDescent="0.25">
      <c r="A6" s="196" t="s">
        <v>773</v>
      </c>
      <c r="B6" s="141"/>
      <c r="C6" s="141"/>
      <c r="D6" s="141"/>
      <c r="E6" s="141"/>
      <c r="F6" s="141"/>
      <c r="G6" s="141"/>
      <c r="H6" s="141"/>
      <c r="I6" s="141"/>
      <c r="J6" s="175" t="s">
        <v>861</v>
      </c>
      <c r="K6" s="175"/>
    </row>
    <row r="7" spans="1:23" ht="73.5" customHeight="1" x14ac:dyDescent="0.25">
      <c r="A7" s="141"/>
      <c r="B7" s="141"/>
      <c r="C7" s="141"/>
      <c r="D7" s="141"/>
      <c r="E7" s="141"/>
      <c r="F7" s="141"/>
      <c r="G7" s="141"/>
      <c r="H7" s="141"/>
      <c r="I7" s="141"/>
      <c r="J7" s="175"/>
      <c r="K7" s="175"/>
      <c r="U7" s="195" t="s">
        <v>731</v>
      </c>
    </row>
    <row r="8" spans="1:23" ht="15" customHeight="1" thickBot="1" x14ac:dyDescent="0.3">
      <c r="A8" s="29"/>
      <c r="B8" s="29"/>
      <c r="C8" s="29"/>
      <c r="D8" s="30"/>
      <c r="E8" s="30"/>
      <c r="F8" s="30"/>
      <c r="G8" s="30"/>
      <c r="H8" s="29"/>
      <c r="I8" s="29"/>
      <c r="J8" s="29"/>
      <c r="K8" s="29"/>
      <c r="U8" s="195"/>
    </row>
    <row r="9" spans="1:23" ht="32.65" customHeight="1" thickBot="1" x14ac:dyDescent="0.3">
      <c r="A9" s="36" t="s">
        <v>134</v>
      </c>
      <c r="B9" s="37" t="s">
        <v>433</v>
      </c>
      <c r="C9" s="68" t="s">
        <v>726</v>
      </c>
      <c r="D9" s="186" t="s">
        <v>450</v>
      </c>
      <c r="E9" s="187"/>
      <c r="F9" s="187"/>
      <c r="G9" s="187"/>
      <c r="H9" s="186" t="s">
        <v>439</v>
      </c>
      <c r="I9" s="187"/>
      <c r="J9" s="84" t="s">
        <v>727</v>
      </c>
      <c r="K9" s="69" t="s">
        <v>5</v>
      </c>
      <c r="N9" s="24" t="s">
        <v>132</v>
      </c>
      <c r="O9" s="24" t="s">
        <v>131</v>
      </c>
      <c r="P9" s="16"/>
      <c r="Q9" s="38" t="s">
        <v>133</v>
      </c>
      <c r="R9" s="79" t="s">
        <v>729</v>
      </c>
      <c r="S9" s="79" t="s">
        <v>730</v>
      </c>
      <c r="U9" s="81">
        <f>SUM(U10:U209)</f>
        <v>0</v>
      </c>
      <c r="V9" s="79" t="s">
        <v>732</v>
      </c>
    </row>
    <row r="10" spans="1:23" ht="24" customHeight="1" x14ac:dyDescent="0.25">
      <c r="A10" s="39">
        <v>1</v>
      </c>
      <c r="B10" s="114"/>
      <c r="C10" s="114"/>
      <c r="D10" s="199"/>
      <c r="E10" s="200"/>
      <c r="F10" s="200"/>
      <c r="G10" s="201"/>
      <c r="H10" s="197"/>
      <c r="I10" s="198"/>
      <c r="J10" s="85" t="str">
        <f>IF(S10="Duplikat","Bitte Plausibilität prüfen","")</f>
        <v/>
      </c>
      <c r="K10" s="70" t="str">
        <f>IF(N10="Zeile nicht bearbeitet","",IF(AND(N10="Zeile bearbeitet",O10="Leere Zellen"),"Zeile vollständig zu bearbeiten",IF(AND(N10="Zeile bearbeitet",O10="Keine leere Zellen"),"")))</f>
        <v/>
      </c>
      <c r="N10" s="40" t="str">
        <f>IF(OR(B10&lt;&gt;"",C10&lt;&gt;"",D10&lt;&gt;"",H10&lt;&gt;""),"Zeile bearbeitet","Zeile nicht bearbeitet")</f>
        <v>Zeile nicht bearbeitet</v>
      </c>
      <c r="O10" s="41" t="str">
        <f>IF(OR(B10="",C10="",D10="",H10=""),"Leere Zellen","Keine leere Zellen")</f>
        <v>Leere Zellen</v>
      </c>
      <c r="P10" s="42"/>
      <c r="Q10" s="27" t="str">
        <f>IF(B10="","",YEAR(B10))</f>
        <v/>
      </c>
      <c r="R10" s="82" t="str">
        <f>IF(B10="","",IF(COUNTIF($B$10:$B$209,B10)&gt;1,"Duplikat","Unikat"))</f>
        <v/>
      </c>
      <c r="S10" s="82" t="str">
        <f>IF(C10="","",IF(COUNTIF($C$10:$C$209,C10)&gt;1,"Duplikat","Unikat"))</f>
        <v/>
      </c>
      <c r="U10" s="82">
        <f>IF(S10="Duplikat",1,0)</f>
        <v>0</v>
      </c>
      <c r="V10" s="82" t="str">
        <f>IF(AND(U10=0,OR($J$6="",$J$6&lt;&gt;"")),"Ja",IF(AND(U10=1,$J$6&lt;&gt;""),"Ja","Nein"))</f>
        <v>Ja</v>
      </c>
    </row>
    <row r="11" spans="1:23" ht="24" customHeight="1" x14ac:dyDescent="0.25">
      <c r="A11" s="27">
        <v>2</v>
      </c>
      <c r="B11" s="114"/>
      <c r="C11" s="114"/>
      <c r="D11" s="178"/>
      <c r="E11" s="179"/>
      <c r="F11" s="179"/>
      <c r="G11" s="180"/>
      <c r="H11" s="176"/>
      <c r="I11" s="191"/>
      <c r="J11" s="85" t="str">
        <f t="shared" ref="J11:J74" si="0">IF(S11="Duplikat","Bitte Plausibilität prüfen","")</f>
        <v/>
      </c>
      <c r="K11" s="71" t="str">
        <f t="shared" ref="K11:K20" si="1">IF(N11="Zeile nicht bearbeitet","",IF(AND(N11="Zeile bearbeitet",O11="Leere Zellen"),"Zeile vollständig zu bearbeiten",IF(AND(N11="Zeile bearbeitet",O11="Keine leere Zellen"),"")))</f>
        <v/>
      </c>
      <c r="N11" s="40" t="str">
        <f t="shared" ref="N11:N74" si="2">IF(OR(B11&lt;&gt;"",C11&lt;&gt;"",D11&lt;&gt;"",H11&lt;&gt;""),"Zeile bearbeitet","Zeile nicht bearbeitet")</f>
        <v>Zeile nicht bearbeitet</v>
      </c>
      <c r="O11" s="41" t="str">
        <f t="shared" ref="O11:O74" si="3">IF(OR(B11="",C11="",D11="",H11=""),"Leere Zellen","Keine leere Zellen")</f>
        <v>Leere Zellen</v>
      </c>
      <c r="P11" s="42"/>
      <c r="Q11" s="27" t="str">
        <f>IF(B11="","",YEAR(B11))</f>
        <v/>
      </c>
      <c r="R11" s="82" t="str">
        <f t="shared" ref="R11:R74" si="4">IF(B11="","",IF(COUNTIF($B$10:$B$209,B11)&gt;1,"Duplikat","Unikat"))</f>
        <v/>
      </c>
      <c r="S11" s="82" t="str">
        <f t="shared" ref="S11:S74" si="5">IF(C11="","",IF(COUNTIF($C$10:$C$209,C11)&gt;1,"Duplikat","Unikat"))</f>
        <v/>
      </c>
      <c r="U11" s="82">
        <f t="shared" ref="U11:U74" si="6">IF(S11="Duplikat",1,0)</f>
        <v>0</v>
      </c>
      <c r="V11" s="82" t="str">
        <f t="shared" ref="V11:V74" si="7">IF(AND(U11=0,OR($J$6="",$J$6&lt;&gt;"")),"Ja",IF(AND(U11=1,$J$6&lt;&gt;""),"Ja","Nein"))</f>
        <v>Ja</v>
      </c>
    </row>
    <row r="12" spans="1:23" ht="24" customHeight="1" x14ac:dyDescent="0.25">
      <c r="A12" s="27">
        <v>3</v>
      </c>
      <c r="B12" s="114"/>
      <c r="C12" s="114"/>
      <c r="D12" s="178"/>
      <c r="E12" s="179"/>
      <c r="F12" s="179"/>
      <c r="G12" s="180"/>
      <c r="H12" s="176"/>
      <c r="I12" s="191"/>
      <c r="J12" s="85" t="str">
        <f t="shared" si="0"/>
        <v/>
      </c>
      <c r="K12" s="71" t="str">
        <f t="shared" si="1"/>
        <v/>
      </c>
      <c r="N12" s="40" t="str">
        <f t="shared" si="2"/>
        <v>Zeile nicht bearbeitet</v>
      </c>
      <c r="O12" s="41" t="str">
        <f t="shared" si="3"/>
        <v>Leere Zellen</v>
      </c>
      <c r="P12" s="42"/>
      <c r="Q12" s="27" t="str">
        <f t="shared" ref="Q12:Q41" si="8">IF(B12="","",YEAR(B12))</f>
        <v/>
      </c>
      <c r="R12" s="82" t="str">
        <f t="shared" si="4"/>
        <v/>
      </c>
      <c r="S12" s="82" t="str">
        <f t="shared" si="5"/>
        <v/>
      </c>
      <c r="U12" s="82">
        <f t="shared" si="6"/>
        <v>0</v>
      </c>
      <c r="V12" s="82" t="str">
        <f t="shared" si="7"/>
        <v>Ja</v>
      </c>
    </row>
    <row r="13" spans="1:23" ht="24" customHeight="1" x14ac:dyDescent="0.25">
      <c r="A13" s="27">
        <v>4</v>
      </c>
      <c r="B13" s="114"/>
      <c r="C13" s="114"/>
      <c r="D13" s="178"/>
      <c r="E13" s="179"/>
      <c r="F13" s="179"/>
      <c r="G13" s="180"/>
      <c r="H13" s="176"/>
      <c r="I13" s="191"/>
      <c r="J13" s="85" t="str">
        <f t="shared" si="0"/>
        <v/>
      </c>
      <c r="K13" s="71" t="str">
        <f t="shared" si="1"/>
        <v/>
      </c>
      <c r="N13" s="40" t="str">
        <f t="shared" si="2"/>
        <v>Zeile nicht bearbeitet</v>
      </c>
      <c r="O13" s="41" t="str">
        <f t="shared" si="3"/>
        <v>Leere Zellen</v>
      </c>
      <c r="P13" s="42"/>
      <c r="Q13" s="27" t="str">
        <f t="shared" si="8"/>
        <v/>
      </c>
      <c r="R13" s="82" t="str">
        <f t="shared" si="4"/>
        <v/>
      </c>
      <c r="S13" s="82" t="str">
        <f t="shared" si="5"/>
        <v/>
      </c>
      <c r="U13" s="82">
        <f t="shared" si="6"/>
        <v>0</v>
      </c>
      <c r="V13" s="82" t="str">
        <f>IF(AND(U13=0,OR($J$6="",$J$6&lt;&gt;"")),"Ja",IF(AND(U13=1,$J$6&lt;&gt;""),"Ja","Nein"))</f>
        <v>Ja</v>
      </c>
    </row>
    <row r="14" spans="1:23" ht="24" customHeight="1" x14ac:dyDescent="0.25">
      <c r="A14" s="27">
        <v>5</v>
      </c>
      <c r="B14" s="114"/>
      <c r="C14" s="114"/>
      <c r="D14" s="178"/>
      <c r="E14" s="179"/>
      <c r="F14" s="179"/>
      <c r="G14" s="180"/>
      <c r="H14" s="176"/>
      <c r="I14" s="191"/>
      <c r="J14" s="85" t="str">
        <f t="shared" si="0"/>
        <v/>
      </c>
      <c r="K14" s="71" t="str">
        <f t="shared" si="1"/>
        <v/>
      </c>
      <c r="N14" s="40" t="str">
        <f t="shared" si="2"/>
        <v>Zeile nicht bearbeitet</v>
      </c>
      <c r="O14" s="41" t="str">
        <f t="shared" si="3"/>
        <v>Leere Zellen</v>
      </c>
      <c r="P14" s="42"/>
      <c r="Q14" s="27" t="str">
        <f t="shared" si="8"/>
        <v/>
      </c>
      <c r="R14" s="82" t="str">
        <f t="shared" si="4"/>
        <v/>
      </c>
      <c r="S14" s="82" t="str">
        <f t="shared" si="5"/>
        <v/>
      </c>
      <c r="U14" s="82">
        <f t="shared" si="6"/>
        <v>0</v>
      </c>
      <c r="V14" s="82" t="str">
        <f>IF(AND(U14=0,OR($J$6="",$J$6&lt;&gt;"")),"Ja",IF(AND(U14=1,$J$6&lt;&gt;""),"Ja","Nein"))</f>
        <v>Ja</v>
      </c>
    </row>
    <row r="15" spans="1:23" ht="24" customHeight="1" x14ac:dyDescent="0.25">
      <c r="A15" s="27">
        <v>6</v>
      </c>
      <c r="B15" s="114"/>
      <c r="C15" s="114"/>
      <c r="D15" s="178"/>
      <c r="E15" s="179"/>
      <c r="F15" s="179"/>
      <c r="G15" s="180"/>
      <c r="H15" s="192"/>
      <c r="I15" s="193"/>
      <c r="J15" s="85" t="str">
        <f t="shared" si="0"/>
        <v/>
      </c>
      <c r="K15" s="71" t="str">
        <f t="shared" si="1"/>
        <v/>
      </c>
      <c r="N15" s="40" t="str">
        <f t="shared" si="2"/>
        <v>Zeile nicht bearbeitet</v>
      </c>
      <c r="O15" s="41" t="str">
        <f t="shared" si="3"/>
        <v>Leere Zellen</v>
      </c>
      <c r="P15" s="42"/>
      <c r="Q15" s="27" t="str">
        <f t="shared" si="8"/>
        <v/>
      </c>
      <c r="R15" s="82" t="str">
        <f t="shared" si="4"/>
        <v/>
      </c>
      <c r="S15" s="82" t="str">
        <f t="shared" si="5"/>
        <v/>
      </c>
      <c r="U15" s="82">
        <f t="shared" si="6"/>
        <v>0</v>
      </c>
      <c r="V15" s="82" t="str">
        <f t="shared" si="7"/>
        <v>Ja</v>
      </c>
    </row>
    <row r="16" spans="1:23" ht="24" customHeight="1" x14ac:dyDescent="0.25">
      <c r="A16" s="27">
        <v>7</v>
      </c>
      <c r="B16" s="114"/>
      <c r="C16" s="114"/>
      <c r="D16" s="178"/>
      <c r="E16" s="179"/>
      <c r="F16" s="179"/>
      <c r="G16" s="180"/>
      <c r="H16" s="176"/>
      <c r="I16" s="191"/>
      <c r="J16" s="85" t="str">
        <f t="shared" si="0"/>
        <v/>
      </c>
      <c r="K16" s="71" t="str">
        <f t="shared" si="1"/>
        <v/>
      </c>
      <c r="N16" s="40" t="str">
        <f t="shared" si="2"/>
        <v>Zeile nicht bearbeitet</v>
      </c>
      <c r="O16" s="41" t="str">
        <f t="shared" si="3"/>
        <v>Leere Zellen</v>
      </c>
      <c r="P16" s="42"/>
      <c r="Q16" s="27" t="str">
        <f t="shared" si="8"/>
        <v/>
      </c>
      <c r="R16" s="82" t="str">
        <f t="shared" si="4"/>
        <v/>
      </c>
      <c r="S16" s="82" t="str">
        <f t="shared" si="5"/>
        <v/>
      </c>
      <c r="U16" s="82">
        <f t="shared" si="6"/>
        <v>0</v>
      </c>
      <c r="V16" s="82" t="str">
        <f t="shared" si="7"/>
        <v>Ja</v>
      </c>
    </row>
    <row r="17" spans="1:22" ht="24" customHeight="1" x14ac:dyDescent="0.25">
      <c r="A17" s="27">
        <v>8</v>
      </c>
      <c r="B17" s="114"/>
      <c r="C17" s="114"/>
      <c r="D17" s="178"/>
      <c r="E17" s="179"/>
      <c r="F17" s="179"/>
      <c r="G17" s="180"/>
      <c r="H17" s="176"/>
      <c r="I17" s="191"/>
      <c r="J17" s="85" t="str">
        <f t="shared" si="0"/>
        <v/>
      </c>
      <c r="K17" s="71" t="str">
        <f t="shared" si="1"/>
        <v/>
      </c>
      <c r="N17" s="40" t="str">
        <f t="shared" si="2"/>
        <v>Zeile nicht bearbeitet</v>
      </c>
      <c r="O17" s="41" t="str">
        <f t="shared" si="3"/>
        <v>Leere Zellen</v>
      </c>
      <c r="P17" s="42"/>
      <c r="Q17" s="27" t="str">
        <f t="shared" si="8"/>
        <v/>
      </c>
      <c r="R17" s="82" t="str">
        <f t="shared" si="4"/>
        <v/>
      </c>
      <c r="S17" s="82" t="str">
        <f t="shared" si="5"/>
        <v/>
      </c>
      <c r="U17" s="82">
        <f t="shared" si="6"/>
        <v>0</v>
      </c>
      <c r="V17" s="82" t="str">
        <f t="shared" si="7"/>
        <v>Ja</v>
      </c>
    </row>
    <row r="18" spans="1:22" ht="24" customHeight="1" x14ac:dyDescent="0.25">
      <c r="A18" s="27">
        <v>9</v>
      </c>
      <c r="B18" s="114"/>
      <c r="C18" s="114"/>
      <c r="D18" s="178"/>
      <c r="E18" s="179"/>
      <c r="F18" s="179"/>
      <c r="G18" s="180"/>
      <c r="H18" s="176"/>
      <c r="I18" s="191"/>
      <c r="J18" s="85" t="str">
        <f t="shared" si="0"/>
        <v/>
      </c>
      <c r="K18" s="71" t="str">
        <f t="shared" si="1"/>
        <v/>
      </c>
      <c r="N18" s="40" t="str">
        <f t="shared" si="2"/>
        <v>Zeile nicht bearbeitet</v>
      </c>
      <c r="O18" s="41" t="str">
        <f t="shared" si="3"/>
        <v>Leere Zellen</v>
      </c>
      <c r="P18" s="42"/>
      <c r="Q18" s="27" t="str">
        <f t="shared" si="8"/>
        <v/>
      </c>
      <c r="R18" s="82" t="str">
        <f t="shared" si="4"/>
        <v/>
      </c>
      <c r="S18" s="82" t="str">
        <f t="shared" si="5"/>
        <v/>
      </c>
      <c r="U18" s="82">
        <f t="shared" si="6"/>
        <v>0</v>
      </c>
      <c r="V18" s="82" t="str">
        <f t="shared" si="7"/>
        <v>Ja</v>
      </c>
    </row>
    <row r="19" spans="1:22" ht="24" customHeight="1" x14ac:dyDescent="0.25">
      <c r="A19" s="27">
        <v>10</v>
      </c>
      <c r="B19" s="114"/>
      <c r="C19" s="114"/>
      <c r="D19" s="178"/>
      <c r="E19" s="179"/>
      <c r="F19" s="179"/>
      <c r="G19" s="180"/>
      <c r="H19" s="176"/>
      <c r="I19" s="191"/>
      <c r="J19" s="85" t="str">
        <f t="shared" si="0"/>
        <v/>
      </c>
      <c r="K19" s="71" t="str">
        <f t="shared" si="1"/>
        <v/>
      </c>
      <c r="N19" s="40" t="str">
        <f t="shared" si="2"/>
        <v>Zeile nicht bearbeitet</v>
      </c>
      <c r="O19" s="41" t="str">
        <f t="shared" si="3"/>
        <v>Leere Zellen</v>
      </c>
      <c r="P19" s="42"/>
      <c r="Q19" s="27" t="str">
        <f t="shared" si="8"/>
        <v/>
      </c>
      <c r="R19" s="82" t="str">
        <f t="shared" si="4"/>
        <v/>
      </c>
      <c r="S19" s="82" t="str">
        <f t="shared" si="5"/>
        <v/>
      </c>
      <c r="U19" s="82">
        <f t="shared" si="6"/>
        <v>0</v>
      </c>
      <c r="V19" s="82" t="str">
        <f t="shared" si="7"/>
        <v>Ja</v>
      </c>
    </row>
    <row r="20" spans="1:22" ht="24" customHeight="1" x14ac:dyDescent="0.25">
      <c r="A20" s="27">
        <v>11</v>
      </c>
      <c r="B20" s="114"/>
      <c r="C20" s="114"/>
      <c r="D20" s="178"/>
      <c r="E20" s="179"/>
      <c r="F20" s="179"/>
      <c r="G20" s="180"/>
      <c r="H20" s="176"/>
      <c r="I20" s="191"/>
      <c r="J20" s="85" t="str">
        <f t="shared" si="0"/>
        <v/>
      </c>
      <c r="K20" s="71" t="str">
        <f t="shared" si="1"/>
        <v/>
      </c>
      <c r="N20" s="40" t="str">
        <f t="shared" si="2"/>
        <v>Zeile nicht bearbeitet</v>
      </c>
      <c r="O20" s="41" t="str">
        <f t="shared" si="3"/>
        <v>Leere Zellen</v>
      </c>
      <c r="P20" s="42"/>
      <c r="Q20" s="27" t="str">
        <f t="shared" si="8"/>
        <v/>
      </c>
      <c r="R20" s="82" t="str">
        <f t="shared" si="4"/>
        <v/>
      </c>
      <c r="S20" s="82" t="str">
        <f t="shared" si="5"/>
        <v/>
      </c>
      <c r="U20" s="82">
        <f t="shared" si="6"/>
        <v>0</v>
      </c>
      <c r="V20" s="82" t="str">
        <f t="shared" si="7"/>
        <v>Ja</v>
      </c>
    </row>
    <row r="21" spans="1:22" ht="24" customHeight="1" x14ac:dyDescent="0.25">
      <c r="A21" s="27">
        <v>12</v>
      </c>
      <c r="B21" s="114"/>
      <c r="C21" s="114"/>
      <c r="D21" s="178"/>
      <c r="E21" s="179"/>
      <c r="F21" s="179"/>
      <c r="G21" s="180"/>
      <c r="H21" s="176"/>
      <c r="I21" s="191"/>
      <c r="J21" s="85" t="str">
        <f t="shared" si="0"/>
        <v/>
      </c>
      <c r="K21" s="71" t="str">
        <f t="shared" ref="K21:K84" si="9">IF(N21="Zeile nicht bearbeitet","",IF(AND(N21="Zeile bearbeitet",O21="Leere Zellen"),"Zeile vollständig zu bearbeiten",IF(AND(N21="Zeile bearbeitet",O21="Keine leere Zellen"),"")))</f>
        <v/>
      </c>
      <c r="N21" s="40" t="str">
        <f t="shared" si="2"/>
        <v>Zeile nicht bearbeitet</v>
      </c>
      <c r="O21" s="41" t="str">
        <f t="shared" si="3"/>
        <v>Leere Zellen</v>
      </c>
      <c r="P21" s="42"/>
      <c r="Q21" s="27" t="str">
        <f t="shared" si="8"/>
        <v/>
      </c>
      <c r="R21" s="82" t="str">
        <f t="shared" si="4"/>
        <v/>
      </c>
      <c r="S21" s="82" t="str">
        <f t="shared" si="5"/>
        <v/>
      </c>
      <c r="U21" s="82">
        <f t="shared" si="6"/>
        <v>0</v>
      </c>
      <c r="V21" s="82" t="str">
        <f t="shared" si="7"/>
        <v>Ja</v>
      </c>
    </row>
    <row r="22" spans="1:22" ht="24" customHeight="1" x14ac:dyDescent="0.25">
      <c r="A22" s="27">
        <v>13</v>
      </c>
      <c r="B22" s="114"/>
      <c r="C22" s="114"/>
      <c r="D22" s="178"/>
      <c r="E22" s="179"/>
      <c r="F22" s="179"/>
      <c r="G22" s="180"/>
      <c r="H22" s="176"/>
      <c r="I22" s="191"/>
      <c r="J22" s="85" t="str">
        <f t="shared" si="0"/>
        <v/>
      </c>
      <c r="K22" s="71" t="str">
        <f t="shared" si="9"/>
        <v/>
      </c>
      <c r="N22" s="40" t="str">
        <f t="shared" si="2"/>
        <v>Zeile nicht bearbeitet</v>
      </c>
      <c r="O22" s="41" t="str">
        <f t="shared" si="3"/>
        <v>Leere Zellen</v>
      </c>
      <c r="P22" s="42"/>
      <c r="Q22" s="27" t="str">
        <f t="shared" si="8"/>
        <v/>
      </c>
      <c r="R22" s="82" t="str">
        <f t="shared" si="4"/>
        <v/>
      </c>
      <c r="S22" s="82" t="str">
        <f t="shared" si="5"/>
        <v/>
      </c>
      <c r="U22" s="82">
        <f t="shared" si="6"/>
        <v>0</v>
      </c>
      <c r="V22" s="82" t="str">
        <f t="shared" si="7"/>
        <v>Ja</v>
      </c>
    </row>
    <row r="23" spans="1:22" ht="24" customHeight="1" x14ac:dyDescent="0.25">
      <c r="A23" s="27">
        <v>14</v>
      </c>
      <c r="B23" s="114"/>
      <c r="C23" s="114"/>
      <c r="D23" s="178"/>
      <c r="E23" s="179"/>
      <c r="F23" s="179"/>
      <c r="G23" s="180"/>
      <c r="H23" s="176"/>
      <c r="I23" s="191"/>
      <c r="J23" s="85" t="str">
        <f t="shared" si="0"/>
        <v/>
      </c>
      <c r="K23" s="71" t="str">
        <f t="shared" si="9"/>
        <v/>
      </c>
      <c r="N23" s="40" t="str">
        <f t="shared" si="2"/>
        <v>Zeile nicht bearbeitet</v>
      </c>
      <c r="O23" s="41" t="str">
        <f t="shared" si="3"/>
        <v>Leere Zellen</v>
      </c>
      <c r="P23" s="42"/>
      <c r="Q23" s="27" t="str">
        <f t="shared" si="8"/>
        <v/>
      </c>
      <c r="R23" s="82" t="str">
        <f t="shared" si="4"/>
        <v/>
      </c>
      <c r="S23" s="82" t="str">
        <f t="shared" si="5"/>
        <v/>
      </c>
      <c r="U23" s="82">
        <f t="shared" si="6"/>
        <v>0</v>
      </c>
      <c r="V23" s="82" t="str">
        <f t="shared" si="7"/>
        <v>Ja</v>
      </c>
    </row>
    <row r="24" spans="1:22" ht="24" customHeight="1" x14ac:dyDescent="0.25">
      <c r="A24" s="27">
        <v>15</v>
      </c>
      <c r="B24" s="114"/>
      <c r="C24" s="114"/>
      <c r="D24" s="178"/>
      <c r="E24" s="179"/>
      <c r="F24" s="179"/>
      <c r="G24" s="180"/>
      <c r="H24" s="176"/>
      <c r="I24" s="191"/>
      <c r="J24" s="85" t="str">
        <f t="shared" si="0"/>
        <v/>
      </c>
      <c r="K24" s="71" t="str">
        <f t="shared" si="9"/>
        <v/>
      </c>
      <c r="N24" s="40" t="str">
        <f t="shared" si="2"/>
        <v>Zeile nicht bearbeitet</v>
      </c>
      <c r="O24" s="41" t="str">
        <f t="shared" si="3"/>
        <v>Leere Zellen</v>
      </c>
      <c r="P24" s="42"/>
      <c r="Q24" s="27" t="str">
        <f t="shared" si="8"/>
        <v/>
      </c>
      <c r="R24" s="82" t="str">
        <f t="shared" si="4"/>
        <v/>
      </c>
      <c r="S24" s="82" t="str">
        <f t="shared" si="5"/>
        <v/>
      </c>
      <c r="U24" s="82">
        <f t="shared" si="6"/>
        <v>0</v>
      </c>
      <c r="V24" s="82" t="str">
        <f t="shared" si="7"/>
        <v>Ja</v>
      </c>
    </row>
    <row r="25" spans="1:22" ht="24" customHeight="1" x14ac:dyDescent="0.25">
      <c r="A25" s="27">
        <v>16</v>
      </c>
      <c r="B25" s="114"/>
      <c r="C25" s="114"/>
      <c r="D25" s="178"/>
      <c r="E25" s="179"/>
      <c r="F25" s="179"/>
      <c r="G25" s="180"/>
      <c r="H25" s="176"/>
      <c r="I25" s="191"/>
      <c r="J25" s="85" t="str">
        <f t="shared" si="0"/>
        <v/>
      </c>
      <c r="K25" s="71" t="str">
        <f t="shared" si="9"/>
        <v/>
      </c>
      <c r="N25" s="40" t="str">
        <f t="shared" si="2"/>
        <v>Zeile nicht bearbeitet</v>
      </c>
      <c r="O25" s="41" t="str">
        <f t="shared" si="3"/>
        <v>Leere Zellen</v>
      </c>
      <c r="P25" s="42"/>
      <c r="Q25" s="27" t="str">
        <f t="shared" si="8"/>
        <v/>
      </c>
      <c r="R25" s="82" t="str">
        <f t="shared" si="4"/>
        <v/>
      </c>
      <c r="S25" s="82" t="str">
        <f t="shared" si="5"/>
        <v/>
      </c>
      <c r="U25" s="82">
        <f t="shared" si="6"/>
        <v>0</v>
      </c>
      <c r="V25" s="82" t="str">
        <f t="shared" si="7"/>
        <v>Ja</v>
      </c>
    </row>
    <row r="26" spans="1:22" ht="24" customHeight="1" x14ac:dyDescent="0.25">
      <c r="A26" s="27">
        <v>17</v>
      </c>
      <c r="B26" s="114"/>
      <c r="C26" s="114"/>
      <c r="D26" s="178"/>
      <c r="E26" s="179"/>
      <c r="F26" s="179"/>
      <c r="G26" s="180"/>
      <c r="H26" s="183"/>
      <c r="I26" s="184"/>
      <c r="J26" s="85" t="str">
        <f t="shared" si="0"/>
        <v/>
      </c>
      <c r="K26" s="71" t="str">
        <f t="shared" si="9"/>
        <v/>
      </c>
      <c r="N26" s="40" t="str">
        <f t="shared" si="2"/>
        <v>Zeile nicht bearbeitet</v>
      </c>
      <c r="O26" s="41" t="str">
        <f t="shared" si="3"/>
        <v>Leere Zellen</v>
      </c>
      <c r="P26" s="42"/>
      <c r="Q26" s="27" t="str">
        <f t="shared" si="8"/>
        <v/>
      </c>
      <c r="R26" s="82" t="str">
        <f t="shared" si="4"/>
        <v/>
      </c>
      <c r="S26" s="82" t="str">
        <f t="shared" si="5"/>
        <v/>
      </c>
      <c r="U26" s="82">
        <f t="shared" si="6"/>
        <v>0</v>
      </c>
      <c r="V26" s="82" t="str">
        <f t="shared" si="7"/>
        <v>Ja</v>
      </c>
    </row>
    <row r="27" spans="1:22" ht="24" customHeight="1" x14ac:dyDescent="0.25">
      <c r="A27" s="27">
        <v>18</v>
      </c>
      <c r="B27" s="114"/>
      <c r="C27" s="114"/>
      <c r="D27" s="178"/>
      <c r="E27" s="179"/>
      <c r="F27" s="179"/>
      <c r="G27" s="180"/>
      <c r="H27" s="183"/>
      <c r="I27" s="184"/>
      <c r="J27" s="85" t="str">
        <f t="shared" si="0"/>
        <v/>
      </c>
      <c r="K27" s="71" t="str">
        <f t="shared" si="9"/>
        <v/>
      </c>
      <c r="N27" s="40" t="str">
        <f t="shared" si="2"/>
        <v>Zeile nicht bearbeitet</v>
      </c>
      <c r="O27" s="41" t="str">
        <f t="shared" si="3"/>
        <v>Leere Zellen</v>
      </c>
      <c r="P27" s="42"/>
      <c r="Q27" s="27" t="str">
        <f t="shared" si="8"/>
        <v/>
      </c>
      <c r="R27" s="82" t="str">
        <f t="shared" si="4"/>
        <v/>
      </c>
      <c r="S27" s="82" t="str">
        <f t="shared" si="5"/>
        <v/>
      </c>
      <c r="U27" s="82">
        <f t="shared" si="6"/>
        <v>0</v>
      </c>
      <c r="V27" s="82" t="str">
        <f t="shared" si="7"/>
        <v>Ja</v>
      </c>
    </row>
    <row r="28" spans="1:22" ht="24" customHeight="1" x14ac:dyDescent="0.25">
      <c r="A28" s="27">
        <v>19</v>
      </c>
      <c r="B28" s="114"/>
      <c r="C28" s="114"/>
      <c r="D28" s="178"/>
      <c r="E28" s="179"/>
      <c r="F28" s="179"/>
      <c r="G28" s="180"/>
      <c r="H28" s="183"/>
      <c r="I28" s="184"/>
      <c r="J28" s="85" t="str">
        <f t="shared" si="0"/>
        <v/>
      </c>
      <c r="K28" s="71" t="str">
        <f t="shared" si="9"/>
        <v/>
      </c>
      <c r="N28" s="40" t="str">
        <f t="shared" si="2"/>
        <v>Zeile nicht bearbeitet</v>
      </c>
      <c r="O28" s="41" t="str">
        <f t="shared" si="3"/>
        <v>Leere Zellen</v>
      </c>
      <c r="P28" s="42"/>
      <c r="Q28" s="27" t="str">
        <f t="shared" si="8"/>
        <v/>
      </c>
      <c r="R28" s="82" t="str">
        <f t="shared" si="4"/>
        <v/>
      </c>
      <c r="S28" s="82" t="str">
        <f t="shared" si="5"/>
        <v/>
      </c>
      <c r="U28" s="82">
        <f t="shared" si="6"/>
        <v>0</v>
      </c>
      <c r="V28" s="82" t="str">
        <f t="shared" si="7"/>
        <v>Ja</v>
      </c>
    </row>
    <row r="29" spans="1:22" ht="24" customHeight="1" x14ac:dyDescent="0.25">
      <c r="A29" s="27">
        <v>20</v>
      </c>
      <c r="B29" s="114"/>
      <c r="C29" s="114"/>
      <c r="D29" s="178"/>
      <c r="E29" s="179"/>
      <c r="F29" s="179"/>
      <c r="G29" s="180"/>
      <c r="H29" s="183"/>
      <c r="I29" s="184"/>
      <c r="J29" s="85" t="str">
        <f t="shared" si="0"/>
        <v/>
      </c>
      <c r="K29" s="71" t="str">
        <f t="shared" si="9"/>
        <v/>
      </c>
      <c r="N29" s="40" t="str">
        <f t="shared" si="2"/>
        <v>Zeile nicht bearbeitet</v>
      </c>
      <c r="O29" s="41" t="str">
        <f t="shared" si="3"/>
        <v>Leere Zellen</v>
      </c>
      <c r="P29" s="42"/>
      <c r="Q29" s="27" t="str">
        <f t="shared" si="8"/>
        <v/>
      </c>
      <c r="R29" s="82" t="str">
        <f t="shared" si="4"/>
        <v/>
      </c>
      <c r="S29" s="82" t="str">
        <f t="shared" si="5"/>
        <v/>
      </c>
      <c r="U29" s="82">
        <f t="shared" si="6"/>
        <v>0</v>
      </c>
      <c r="V29" s="82" t="str">
        <f t="shared" si="7"/>
        <v>Ja</v>
      </c>
    </row>
    <row r="30" spans="1:22" ht="24" customHeight="1" x14ac:dyDescent="0.25">
      <c r="A30" s="27">
        <v>21</v>
      </c>
      <c r="B30" s="114"/>
      <c r="C30" s="114"/>
      <c r="D30" s="178"/>
      <c r="E30" s="179"/>
      <c r="F30" s="179"/>
      <c r="G30" s="180"/>
      <c r="H30" s="176"/>
      <c r="I30" s="177"/>
      <c r="J30" s="85" t="str">
        <f t="shared" si="0"/>
        <v/>
      </c>
      <c r="K30" s="71" t="str">
        <f t="shared" si="9"/>
        <v/>
      </c>
      <c r="N30" s="40" t="str">
        <f t="shared" si="2"/>
        <v>Zeile nicht bearbeitet</v>
      </c>
      <c r="O30" s="41" t="str">
        <f t="shared" si="3"/>
        <v>Leere Zellen</v>
      </c>
      <c r="P30" s="42"/>
      <c r="Q30" s="27" t="str">
        <f t="shared" si="8"/>
        <v/>
      </c>
      <c r="R30" s="82" t="str">
        <f t="shared" si="4"/>
        <v/>
      </c>
      <c r="S30" s="82" t="str">
        <f t="shared" si="5"/>
        <v/>
      </c>
      <c r="U30" s="82">
        <f t="shared" si="6"/>
        <v>0</v>
      </c>
      <c r="V30" s="82" t="str">
        <f t="shared" si="7"/>
        <v>Ja</v>
      </c>
    </row>
    <row r="31" spans="1:22" ht="24" customHeight="1" x14ac:dyDescent="0.25">
      <c r="A31" s="27">
        <v>22</v>
      </c>
      <c r="B31" s="114"/>
      <c r="C31" s="114"/>
      <c r="D31" s="178"/>
      <c r="E31" s="179"/>
      <c r="F31" s="179"/>
      <c r="G31" s="180"/>
      <c r="H31" s="176"/>
      <c r="I31" s="177"/>
      <c r="J31" s="85" t="str">
        <f t="shared" si="0"/>
        <v/>
      </c>
      <c r="K31" s="71" t="str">
        <f t="shared" si="9"/>
        <v/>
      </c>
      <c r="N31" s="40" t="str">
        <f t="shared" si="2"/>
        <v>Zeile nicht bearbeitet</v>
      </c>
      <c r="O31" s="41" t="str">
        <f t="shared" si="3"/>
        <v>Leere Zellen</v>
      </c>
      <c r="P31" s="42"/>
      <c r="Q31" s="27" t="str">
        <f t="shared" si="8"/>
        <v/>
      </c>
      <c r="R31" s="82" t="str">
        <f t="shared" si="4"/>
        <v/>
      </c>
      <c r="S31" s="82" t="str">
        <f t="shared" si="5"/>
        <v/>
      </c>
      <c r="U31" s="82">
        <f t="shared" si="6"/>
        <v>0</v>
      </c>
      <c r="V31" s="82" t="str">
        <f t="shared" si="7"/>
        <v>Ja</v>
      </c>
    </row>
    <row r="32" spans="1:22" ht="24" customHeight="1" x14ac:dyDescent="0.25">
      <c r="A32" s="27">
        <v>23</v>
      </c>
      <c r="B32" s="114"/>
      <c r="C32" s="114"/>
      <c r="D32" s="178"/>
      <c r="E32" s="179"/>
      <c r="F32" s="179"/>
      <c r="G32" s="180"/>
      <c r="H32" s="176"/>
      <c r="I32" s="177"/>
      <c r="J32" s="85" t="str">
        <f t="shared" si="0"/>
        <v/>
      </c>
      <c r="K32" s="71" t="str">
        <f t="shared" si="9"/>
        <v/>
      </c>
      <c r="N32" s="40" t="str">
        <f t="shared" si="2"/>
        <v>Zeile nicht bearbeitet</v>
      </c>
      <c r="O32" s="41" t="str">
        <f t="shared" si="3"/>
        <v>Leere Zellen</v>
      </c>
      <c r="P32" s="42"/>
      <c r="Q32" s="27" t="str">
        <f t="shared" si="8"/>
        <v/>
      </c>
      <c r="R32" s="82" t="str">
        <f t="shared" si="4"/>
        <v/>
      </c>
      <c r="S32" s="82" t="str">
        <f t="shared" si="5"/>
        <v/>
      </c>
      <c r="U32" s="82">
        <f t="shared" si="6"/>
        <v>0</v>
      </c>
      <c r="V32" s="82" t="str">
        <f t="shared" si="7"/>
        <v>Ja</v>
      </c>
    </row>
    <row r="33" spans="1:22" ht="24" customHeight="1" x14ac:dyDescent="0.25">
      <c r="A33" s="27">
        <v>24</v>
      </c>
      <c r="B33" s="114"/>
      <c r="C33" s="114"/>
      <c r="D33" s="178"/>
      <c r="E33" s="179"/>
      <c r="F33" s="179"/>
      <c r="G33" s="180"/>
      <c r="H33" s="176"/>
      <c r="I33" s="177"/>
      <c r="J33" s="85" t="str">
        <f t="shared" si="0"/>
        <v/>
      </c>
      <c r="K33" s="71" t="str">
        <f t="shared" si="9"/>
        <v/>
      </c>
      <c r="N33" s="40" t="str">
        <f t="shared" si="2"/>
        <v>Zeile nicht bearbeitet</v>
      </c>
      <c r="O33" s="41" t="str">
        <f t="shared" si="3"/>
        <v>Leere Zellen</v>
      </c>
      <c r="P33" s="42"/>
      <c r="Q33" s="27" t="str">
        <f t="shared" si="8"/>
        <v/>
      </c>
      <c r="R33" s="82" t="str">
        <f t="shared" si="4"/>
        <v/>
      </c>
      <c r="S33" s="82" t="str">
        <f t="shared" si="5"/>
        <v/>
      </c>
      <c r="U33" s="82">
        <f t="shared" si="6"/>
        <v>0</v>
      </c>
      <c r="V33" s="82" t="str">
        <f t="shared" si="7"/>
        <v>Ja</v>
      </c>
    </row>
    <row r="34" spans="1:22" ht="24" customHeight="1" x14ac:dyDescent="0.25">
      <c r="A34" s="27">
        <v>25</v>
      </c>
      <c r="B34" s="114"/>
      <c r="C34" s="114"/>
      <c r="D34" s="178"/>
      <c r="E34" s="179"/>
      <c r="F34" s="179"/>
      <c r="G34" s="180"/>
      <c r="H34" s="176"/>
      <c r="I34" s="177"/>
      <c r="J34" s="85" t="str">
        <f t="shared" si="0"/>
        <v/>
      </c>
      <c r="K34" s="71" t="str">
        <f t="shared" si="9"/>
        <v/>
      </c>
      <c r="N34" s="40" t="str">
        <f t="shared" si="2"/>
        <v>Zeile nicht bearbeitet</v>
      </c>
      <c r="O34" s="41" t="str">
        <f t="shared" si="3"/>
        <v>Leere Zellen</v>
      </c>
      <c r="P34" s="42"/>
      <c r="Q34" s="27" t="str">
        <f t="shared" si="8"/>
        <v/>
      </c>
      <c r="R34" s="82" t="str">
        <f t="shared" si="4"/>
        <v/>
      </c>
      <c r="S34" s="82" t="str">
        <f t="shared" si="5"/>
        <v/>
      </c>
      <c r="U34" s="82">
        <f t="shared" si="6"/>
        <v>0</v>
      </c>
      <c r="V34" s="82" t="str">
        <f t="shared" si="7"/>
        <v>Ja</v>
      </c>
    </row>
    <row r="35" spans="1:22" ht="24" customHeight="1" x14ac:dyDescent="0.25">
      <c r="A35" s="27">
        <v>26</v>
      </c>
      <c r="B35" s="114"/>
      <c r="C35" s="114"/>
      <c r="D35" s="178"/>
      <c r="E35" s="179"/>
      <c r="F35" s="179"/>
      <c r="G35" s="180"/>
      <c r="H35" s="176"/>
      <c r="I35" s="177"/>
      <c r="J35" s="85" t="str">
        <f t="shared" si="0"/>
        <v/>
      </c>
      <c r="K35" s="71" t="str">
        <f t="shared" si="9"/>
        <v/>
      </c>
      <c r="N35" s="40" t="str">
        <f t="shared" si="2"/>
        <v>Zeile nicht bearbeitet</v>
      </c>
      <c r="O35" s="41" t="str">
        <f t="shared" si="3"/>
        <v>Leere Zellen</v>
      </c>
      <c r="P35" s="42"/>
      <c r="Q35" s="27" t="str">
        <f t="shared" si="8"/>
        <v/>
      </c>
      <c r="R35" s="82" t="str">
        <f t="shared" si="4"/>
        <v/>
      </c>
      <c r="S35" s="82" t="str">
        <f t="shared" si="5"/>
        <v/>
      </c>
      <c r="U35" s="82">
        <f t="shared" si="6"/>
        <v>0</v>
      </c>
      <c r="V35" s="82" t="str">
        <f t="shared" si="7"/>
        <v>Ja</v>
      </c>
    </row>
    <row r="36" spans="1:22" ht="24" customHeight="1" x14ac:dyDescent="0.25">
      <c r="A36" s="27">
        <v>27</v>
      </c>
      <c r="B36" s="114"/>
      <c r="C36" s="114"/>
      <c r="D36" s="178"/>
      <c r="E36" s="179"/>
      <c r="F36" s="179"/>
      <c r="G36" s="180"/>
      <c r="H36" s="176"/>
      <c r="I36" s="177"/>
      <c r="J36" s="85" t="str">
        <f t="shared" si="0"/>
        <v/>
      </c>
      <c r="K36" s="71" t="str">
        <f t="shared" si="9"/>
        <v/>
      </c>
      <c r="N36" s="40" t="str">
        <f t="shared" si="2"/>
        <v>Zeile nicht bearbeitet</v>
      </c>
      <c r="O36" s="41" t="str">
        <f t="shared" si="3"/>
        <v>Leere Zellen</v>
      </c>
      <c r="P36" s="42"/>
      <c r="Q36" s="27" t="str">
        <f t="shared" si="8"/>
        <v/>
      </c>
      <c r="R36" s="82" t="str">
        <f t="shared" si="4"/>
        <v/>
      </c>
      <c r="S36" s="82" t="str">
        <f t="shared" si="5"/>
        <v/>
      </c>
      <c r="U36" s="82">
        <f t="shared" si="6"/>
        <v>0</v>
      </c>
      <c r="V36" s="82" t="str">
        <f t="shared" si="7"/>
        <v>Ja</v>
      </c>
    </row>
    <row r="37" spans="1:22" ht="24" customHeight="1" x14ac:dyDescent="0.25">
      <c r="A37" s="27">
        <v>28</v>
      </c>
      <c r="B37" s="114"/>
      <c r="C37" s="114"/>
      <c r="D37" s="178"/>
      <c r="E37" s="179"/>
      <c r="F37" s="179"/>
      <c r="G37" s="180"/>
      <c r="H37" s="176"/>
      <c r="I37" s="177"/>
      <c r="J37" s="85" t="str">
        <f t="shared" si="0"/>
        <v/>
      </c>
      <c r="K37" s="71" t="str">
        <f t="shared" si="9"/>
        <v/>
      </c>
      <c r="N37" s="40" t="str">
        <f t="shared" si="2"/>
        <v>Zeile nicht bearbeitet</v>
      </c>
      <c r="O37" s="41" t="str">
        <f t="shared" si="3"/>
        <v>Leere Zellen</v>
      </c>
      <c r="P37" s="42"/>
      <c r="Q37" s="27" t="str">
        <f t="shared" si="8"/>
        <v/>
      </c>
      <c r="R37" s="82" t="str">
        <f t="shared" si="4"/>
        <v/>
      </c>
      <c r="S37" s="82" t="str">
        <f t="shared" si="5"/>
        <v/>
      </c>
      <c r="U37" s="82">
        <f t="shared" si="6"/>
        <v>0</v>
      </c>
      <c r="V37" s="82" t="str">
        <f t="shared" si="7"/>
        <v>Ja</v>
      </c>
    </row>
    <row r="38" spans="1:22" ht="24" customHeight="1" x14ac:dyDescent="0.25">
      <c r="A38" s="27">
        <v>29</v>
      </c>
      <c r="B38" s="114"/>
      <c r="C38" s="114"/>
      <c r="D38" s="178"/>
      <c r="E38" s="179"/>
      <c r="F38" s="179"/>
      <c r="G38" s="180"/>
      <c r="H38" s="176"/>
      <c r="I38" s="177"/>
      <c r="J38" s="85" t="str">
        <f t="shared" si="0"/>
        <v/>
      </c>
      <c r="K38" s="71" t="str">
        <f t="shared" si="9"/>
        <v/>
      </c>
      <c r="N38" s="40" t="str">
        <f t="shared" si="2"/>
        <v>Zeile nicht bearbeitet</v>
      </c>
      <c r="O38" s="41" t="str">
        <f t="shared" si="3"/>
        <v>Leere Zellen</v>
      </c>
      <c r="P38" s="42"/>
      <c r="Q38" s="27" t="str">
        <f t="shared" si="8"/>
        <v/>
      </c>
      <c r="R38" s="82" t="str">
        <f t="shared" si="4"/>
        <v/>
      </c>
      <c r="S38" s="82" t="str">
        <f t="shared" si="5"/>
        <v/>
      </c>
      <c r="U38" s="82">
        <f t="shared" si="6"/>
        <v>0</v>
      </c>
      <c r="V38" s="82" t="str">
        <f t="shared" si="7"/>
        <v>Ja</v>
      </c>
    </row>
    <row r="39" spans="1:22" ht="24" customHeight="1" x14ac:dyDescent="0.25">
      <c r="A39" s="27">
        <v>30</v>
      </c>
      <c r="B39" s="114"/>
      <c r="C39" s="114"/>
      <c r="D39" s="178"/>
      <c r="E39" s="179"/>
      <c r="F39" s="179"/>
      <c r="G39" s="180"/>
      <c r="H39" s="176"/>
      <c r="I39" s="177"/>
      <c r="J39" s="85" t="str">
        <f t="shared" si="0"/>
        <v/>
      </c>
      <c r="K39" s="71" t="str">
        <f t="shared" si="9"/>
        <v/>
      </c>
      <c r="N39" s="40" t="str">
        <f t="shared" si="2"/>
        <v>Zeile nicht bearbeitet</v>
      </c>
      <c r="O39" s="41" t="str">
        <f t="shared" si="3"/>
        <v>Leere Zellen</v>
      </c>
      <c r="P39" s="42"/>
      <c r="Q39" s="27" t="str">
        <f t="shared" si="8"/>
        <v/>
      </c>
      <c r="R39" s="82" t="str">
        <f t="shared" si="4"/>
        <v/>
      </c>
      <c r="S39" s="82" t="str">
        <f t="shared" si="5"/>
        <v/>
      </c>
      <c r="U39" s="82">
        <f t="shared" si="6"/>
        <v>0</v>
      </c>
      <c r="V39" s="82" t="str">
        <f t="shared" si="7"/>
        <v>Ja</v>
      </c>
    </row>
    <row r="40" spans="1:22" ht="24" customHeight="1" x14ac:dyDescent="0.25">
      <c r="A40" s="27">
        <v>31</v>
      </c>
      <c r="B40" s="114"/>
      <c r="C40" s="114"/>
      <c r="D40" s="178"/>
      <c r="E40" s="179"/>
      <c r="F40" s="179"/>
      <c r="G40" s="180"/>
      <c r="H40" s="176"/>
      <c r="I40" s="177"/>
      <c r="J40" s="85" t="str">
        <f t="shared" si="0"/>
        <v/>
      </c>
      <c r="K40" s="71" t="str">
        <f t="shared" si="9"/>
        <v/>
      </c>
      <c r="N40" s="40" t="str">
        <f t="shared" si="2"/>
        <v>Zeile nicht bearbeitet</v>
      </c>
      <c r="O40" s="41" t="str">
        <f t="shared" si="3"/>
        <v>Leere Zellen</v>
      </c>
      <c r="P40" s="42"/>
      <c r="Q40" s="27" t="str">
        <f t="shared" si="8"/>
        <v/>
      </c>
      <c r="R40" s="82" t="str">
        <f t="shared" si="4"/>
        <v/>
      </c>
      <c r="S40" s="82" t="str">
        <f t="shared" si="5"/>
        <v/>
      </c>
      <c r="U40" s="82">
        <f t="shared" si="6"/>
        <v>0</v>
      </c>
      <c r="V40" s="82" t="str">
        <f t="shared" si="7"/>
        <v>Ja</v>
      </c>
    </row>
    <row r="41" spans="1:22" ht="24" customHeight="1" x14ac:dyDescent="0.25">
      <c r="A41" s="27">
        <v>32</v>
      </c>
      <c r="B41" s="114"/>
      <c r="C41" s="114"/>
      <c r="D41" s="178"/>
      <c r="E41" s="179"/>
      <c r="F41" s="179"/>
      <c r="G41" s="180"/>
      <c r="H41" s="176"/>
      <c r="I41" s="177"/>
      <c r="J41" s="85" t="str">
        <f t="shared" si="0"/>
        <v/>
      </c>
      <c r="K41" s="71" t="str">
        <f t="shared" si="9"/>
        <v/>
      </c>
      <c r="N41" s="40" t="str">
        <f t="shared" si="2"/>
        <v>Zeile nicht bearbeitet</v>
      </c>
      <c r="O41" s="41" t="str">
        <f t="shared" si="3"/>
        <v>Leere Zellen</v>
      </c>
      <c r="P41" s="42"/>
      <c r="Q41" s="27" t="str">
        <f t="shared" si="8"/>
        <v/>
      </c>
      <c r="R41" s="82" t="str">
        <f t="shared" si="4"/>
        <v/>
      </c>
      <c r="S41" s="82" t="str">
        <f t="shared" si="5"/>
        <v/>
      </c>
      <c r="U41" s="82">
        <f t="shared" si="6"/>
        <v>0</v>
      </c>
      <c r="V41" s="82" t="str">
        <f t="shared" si="7"/>
        <v>Ja</v>
      </c>
    </row>
    <row r="42" spans="1:22" ht="24" customHeight="1" x14ac:dyDescent="0.25">
      <c r="A42" s="27">
        <v>33</v>
      </c>
      <c r="B42" s="114"/>
      <c r="C42" s="114"/>
      <c r="D42" s="178"/>
      <c r="E42" s="179"/>
      <c r="F42" s="179"/>
      <c r="G42" s="180"/>
      <c r="H42" s="176"/>
      <c r="I42" s="177"/>
      <c r="J42" s="85" t="str">
        <f t="shared" si="0"/>
        <v/>
      </c>
      <c r="K42" s="71" t="str">
        <f t="shared" si="9"/>
        <v/>
      </c>
      <c r="N42" s="40" t="str">
        <f t="shared" si="2"/>
        <v>Zeile nicht bearbeitet</v>
      </c>
      <c r="O42" s="41" t="str">
        <f t="shared" si="3"/>
        <v>Leere Zellen</v>
      </c>
      <c r="P42" s="42"/>
      <c r="Q42" s="27" t="str">
        <f t="shared" ref="Q42:Q73" si="10">IF(B42="","",YEAR(B42))</f>
        <v/>
      </c>
      <c r="R42" s="82" t="str">
        <f t="shared" si="4"/>
        <v/>
      </c>
      <c r="S42" s="82" t="str">
        <f t="shared" si="5"/>
        <v/>
      </c>
      <c r="U42" s="82">
        <f t="shared" si="6"/>
        <v>0</v>
      </c>
      <c r="V42" s="82" t="str">
        <f t="shared" si="7"/>
        <v>Ja</v>
      </c>
    </row>
    <row r="43" spans="1:22" ht="24" customHeight="1" x14ac:dyDescent="0.25">
      <c r="A43" s="27">
        <v>34</v>
      </c>
      <c r="B43" s="114"/>
      <c r="C43" s="114"/>
      <c r="D43" s="178"/>
      <c r="E43" s="179"/>
      <c r="F43" s="179"/>
      <c r="G43" s="180"/>
      <c r="H43" s="176"/>
      <c r="I43" s="177"/>
      <c r="J43" s="85" t="str">
        <f t="shared" si="0"/>
        <v/>
      </c>
      <c r="K43" s="71" t="str">
        <f t="shared" si="9"/>
        <v/>
      </c>
      <c r="N43" s="40" t="str">
        <f t="shared" si="2"/>
        <v>Zeile nicht bearbeitet</v>
      </c>
      <c r="O43" s="41" t="str">
        <f t="shared" si="3"/>
        <v>Leere Zellen</v>
      </c>
      <c r="P43" s="42"/>
      <c r="Q43" s="27" t="str">
        <f t="shared" si="10"/>
        <v/>
      </c>
      <c r="R43" s="82" t="str">
        <f t="shared" si="4"/>
        <v/>
      </c>
      <c r="S43" s="82" t="str">
        <f t="shared" si="5"/>
        <v/>
      </c>
      <c r="U43" s="82">
        <f t="shared" si="6"/>
        <v>0</v>
      </c>
      <c r="V43" s="82" t="str">
        <f t="shared" si="7"/>
        <v>Ja</v>
      </c>
    </row>
    <row r="44" spans="1:22" ht="24" customHeight="1" x14ac:dyDescent="0.25">
      <c r="A44" s="27">
        <v>35</v>
      </c>
      <c r="B44" s="114"/>
      <c r="C44" s="114"/>
      <c r="D44" s="178"/>
      <c r="E44" s="179"/>
      <c r="F44" s="179"/>
      <c r="G44" s="180"/>
      <c r="H44" s="176"/>
      <c r="I44" s="177"/>
      <c r="J44" s="85" t="str">
        <f t="shared" si="0"/>
        <v/>
      </c>
      <c r="K44" s="71" t="str">
        <f t="shared" si="9"/>
        <v/>
      </c>
      <c r="N44" s="40" t="str">
        <f t="shared" si="2"/>
        <v>Zeile nicht bearbeitet</v>
      </c>
      <c r="O44" s="41" t="str">
        <f t="shared" si="3"/>
        <v>Leere Zellen</v>
      </c>
      <c r="P44" s="42"/>
      <c r="Q44" s="27" t="str">
        <f t="shared" si="10"/>
        <v/>
      </c>
      <c r="R44" s="82" t="str">
        <f t="shared" si="4"/>
        <v/>
      </c>
      <c r="S44" s="82" t="str">
        <f t="shared" si="5"/>
        <v/>
      </c>
      <c r="U44" s="82">
        <f t="shared" si="6"/>
        <v>0</v>
      </c>
      <c r="V44" s="82" t="str">
        <f t="shared" si="7"/>
        <v>Ja</v>
      </c>
    </row>
    <row r="45" spans="1:22" ht="24" customHeight="1" x14ac:dyDescent="0.25">
      <c r="A45" s="27">
        <v>36</v>
      </c>
      <c r="B45" s="114"/>
      <c r="C45" s="114"/>
      <c r="D45" s="178"/>
      <c r="E45" s="179"/>
      <c r="F45" s="179"/>
      <c r="G45" s="180"/>
      <c r="H45" s="176"/>
      <c r="I45" s="177"/>
      <c r="J45" s="85" t="str">
        <f t="shared" si="0"/>
        <v/>
      </c>
      <c r="K45" s="71" t="str">
        <f t="shared" si="9"/>
        <v/>
      </c>
      <c r="N45" s="40" t="str">
        <f t="shared" si="2"/>
        <v>Zeile nicht bearbeitet</v>
      </c>
      <c r="O45" s="41" t="str">
        <f t="shared" si="3"/>
        <v>Leere Zellen</v>
      </c>
      <c r="P45" s="42"/>
      <c r="Q45" s="27" t="str">
        <f t="shared" si="10"/>
        <v/>
      </c>
      <c r="R45" s="82" t="str">
        <f t="shared" si="4"/>
        <v/>
      </c>
      <c r="S45" s="82" t="str">
        <f t="shared" si="5"/>
        <v/>
      </c>
      <c r="U45" s="82">
        <f t="shared" si="6"/>
        <v>0</v>
      </c>
      <c r="V45" s="82" t="str">
        <f t="shared" si="7"/>
        <v>Ja</v>
      </c>
    </row>
    <row r="46" spans="1:22" ht="24" customHeight="1" x14ac:dyDescent="0.25">
      <c r="A46" s="27">
        <v>37</v>
      </c>
      <c r="B46" s="114"/>
      <c r="C46" s="114"/>
      <c r="D46" s="178"/>
      <c r="E46" s="179"/>
      <c r="F46" s="179"/>
      <c r="G46" s="180"/>
      <c r="H46" s="176"/>
      <c r="I46" s="177"/>
      <c r="J46" s="85" t="str">
        <f t="shared" si="0"/>
        <v/>
      </c>
      <c r="K46" s="71" t="str">
        <f t="shared" si="9"/>
        <v/>
      </c>
      <c r="N46" s="40" t="str">
        <f t="shared" si="2"/>
        <v>Zeile nicht bearbeitet</v>
      </c>
      <c r="O46" s="41" t="str">
        <f t="shared" si="3"/>
        <v>Leere Zellen</v>
      </c>
      <c r="P46" s="42"/>
      <c r="Q46" s="27" t="str">
        <f t="shared" si="10"/>
        <v/>
      </c>
      <c r="R46" s="82" t="str">
        <f t="shared" si="4"/>
        <v/>
      </c>
      <c r="S46" s="82" t="str">
        <f t="shared" si="5"/>
        <v/>
      </c>
      <c r="U46" s="82">
        <f t="shared" si="6"/>
        <v>0</v>
      </c>
      <c r="V46" s="82" t="str">
        <f t="shared" si="7"/>
        <v>Ja</v>
      </c>
    </row>
    <row r="47" spans="1:22" ht="24" customHeight="1" x14ac:dyDescent="0.25">
      <c r="A47" s="27">
        <v>38</v>
      </c>
      <c r="B47" s="114"/>
      <c r="C47" s="114"/>
      <c r="D47" s="178"/>
      <c r="E47" s="179"/>
      <c r="F47" s="179"/>
      <c r="G47" s="180"/>
      <c r="H47" s="176"/>
      <c r="I47" s="177"/>
      <c r="J47" s="85" t="str">
        <f t="shared" si="0"/>
        <v/>
      </c>
      <c r="K47" s="71" t="str">
        <f t="shared" si="9"/>
        <v/>
      </c>
      <c r="N47" s="40" t="str">
        <f t="shared" si="2"/>
        <v>Zeile nicht bearbeitet</v>
      </c>
      <c r="O47" s="41" t="str">
        <f t="shared" si="3"/>
        <v>Leere Zellen</v>
      </c>
      <c r="P47" s="42"/>
      <c r="Q47" s="27" t="str">
        <f t="shared" si="10"/>
        <v/>
      </c>
      <c r="R47" s="82" t="str">
        <f t="shared" si="4"/>
        <v/>
      </c>
      <c r="S47" s="82" t="str">
        <f t="shared" si="5"/>
        <v/>
      </c>
      <c r="U47" s="82">
        <f t="shared" si="6"/>
        <v>0</v>
      </c>
      <c r="V47" s="82" t="str">
        <f t="shared" si="7"/>
        <v>Ja</v>
      </c>
    </row>
    <row r="48" spans="1:22" ht="24" customHeight="1" x14ac:dyDescent="0.25">
      <c r="A48" s="27">
        <v>39</v>
      </c>
      <c r="B48" s="114"/>
      <c r="C48" s="114"/>
      <c r="D48" s="178"/>
      <c r="E48" s="179"/>
      <c r="F48" s="179"/>
      <c r="G48" s="180"/>
      <c r="H48" s="176"/>
      <c r="I48" s="177"/>
      <c r="J48" s="85" t="str">
        <f t="shared" si="0"/>
        <v/>
      </c>
      <c r="K48" s="71" t="str">
        <f t="shared" si="9"/>
        <v/>
      </c>
      <c r="N48" s="40" t="str">
        <f t="shared" si="2"/>
        <v>Zeile nicht bearbeitet</v>
      </c>
      <c r="O48" s="41" t="str">
        <f t="shared" si="3"/>
        <v>Leere Zellen</v>
      </c>
      <c r="P48" s="42"/>
      <c r="Q48" s="27" t="str">
        <f t="shared" si="10"/>
        <v/>
      </c>
      <c r="R48" s="82" t="str">
        <f t="shared" si="4"/>
        <v/>
      </c>
      <c r="S48" s="82" t="str">
        <f t="shared" si="5"/>
        <v/>
      </c>
      <c r="U48" s="82">
        <f t="shared" si="6"/>
        <v>0</v>
      </c>
      <c r="V48" s="82" t="str">
        <f t="shared" si="7"/>
        <v>Ja</v>
      </c>
    </row>
    <row r="49" spans="1:22" ht="24" customHeight="1" x14ac:dyDescent="0.25">
      <c r="A49" s="27">
        <v>40</v>
      </c>
      <c r="B49" s="114"/>
      <c r="C49" s="114"/>
      <c r="D49" s="178"/>
      <c r="E49" s="179"/>
      <c r="F49" s="179"/>
      <c r="G49" s="180"/>
      <c r="H49" s="176"/>
      <c r="I49" s="177"/>
      <c r="J49" s="85" t="str">
        <f t="shared" si="0"/>
        <v/>
      </c>
      <c r="K49" s="71" t="str">
        <f t="shared" si="9"/>
        <v/>
      </c>
      <c r="N49" s="40" t="str">
        <f t="shared" si="2"/>
        <v>Zeile nicht bearbeitet</v>
      </c>
      <c r="O49" s="41" t="str">
        <f t="shared" si="3"/>
        <v>Leere Zellen</v>
      </c>
      <c r="P49" s="42"/>
      <c r="Q49" s="27" t="str">
        <f t="shared" si="10"/>
        <v/>
      </c>
      <c r="R49" s="82" t="str">
        <f t="shared" si="4"/>
        <v/>
      </c>
      <c r="S49" s="82" t="str">
        <f t="shared" si="5"/>
        <v/>
      </c>
      <c r="U49" s="82">
        <f t="shared" si="6"/>
        <v>0</v>
      </c>
      <c r="V49" s="82" t="str">
        <f t="shared" si="7"/>
        <v>Ja</v>
      </c>
    </row>
    <row r="50" spans="1:22" ht="24" customHeight="1" x14ac:dyDescent="0.25">
      <c r="A50" s="27">
        <v>41</v>
      </c>
      <c r="B50" s="114"/>
      <c r="C50" s="114"/>
      <c r="D50" s="178"/>
      <c r="E50" s="179"/>
      <c r="F50" s="179"/>
      <c r="G50" s="180"/>
      <c r="H50" s="176"/>
      <c r="I50" s="177"/>
      <c r="J50" s="85" t="str">
        <f t="shared" si="0"/>
        <v/>
      </c>
      <c r="K50" s="71" t="str">
        <f t="shared" si="9"/>
        <v/>
      </c>
      <c r="N50" s="40" t="str">
        <f t="shared" si="2"/>
        <v>Zeile nicht bearbeitet</v>
      </c>
      <c r="O50" s="41" t="str">
        <f t="shared" si="3"/>
        <v>Leere Zellen</v>
      </c>
      <c r="P50" s="42"/>
      <c r="Q50" s="27" t="str">
        <f t="shared" si="10"/>
        <v/>
      </c>
      <c r="R50" s="82" t="str">
        <f t="shared" si="4"/>
        <v/>
      </c>
      <c r="S50" s="82" t="str">
        <f t="shared" si="5"/>
        <v/>
      </c>
      <c r="U50" s="82">
        <f t="shared" si="6"/>
        <v>0</v>
      </c>
      <c r="V50" s="82" t="str">
        <f t="shared" si="7"/>
        <v>Ja</v>
      </c>
    </row>
    <row r="51" spans="1:22" ht="24" customHeight="1" x14ac:dyDescent="0.25">
      <c r="A51" s="27">
        <v>42</v>
      </c>
      <c r="B51" s="114"/>
      <c r="C51" s="114"/>
      <c r="D51" s="178"/>
      <c r="E51" s="179"/>
      <c r="F51" s="179"/>
      <c r="G51" s="180"/>
      <c r="H51" s="176"/>
      <c r="I51" s="177"/>
      <c r="J51" s="85" t="str">
        <f t="shared" si="0"/>
        <v/>
      </c>
      <c r="K51" s="71" t="str">
        <f t="shared" si="9"/>
        <v/>
      </c>
      <c r="N51" s="40" t="str">
        <f t="shared" si="2"/>
        <v>Zeile nicht bearbeitet</v>
      </c>
      <c r="O51" s="41" t="str">
        <f t="shared" si="3"/>
        <v>Leere Zellen</v>
      </c>
      <c r="P51" s="42"/>
      <c r="Q51" s="27" t="str">
        <f t="shared" si="10"/>
        <v/>
      </c>
      <c r="R51" s="82" t="str">
        <f t="shared" si="4"/>
        <v/>
      </c>
      <c r="S51" s="82" t="str">
        <f t="shared" si="5"/>
        <v/>
      </c>
      <c r="U51" s="82">
        <f t="shared" si="6"/>
        <v>0</v>
      </c>
      <c r="V51" s="82" t="str">
        <f t="shared" si="7"/>
        <v>Ja</v>
      </c>
    </row>
    <row r="52" spans="1:22" ht="24" customHeight="1" x14ac:dyDescent="0.25">
      <c r="A52" s="27">
        <v>43</v>
      </c>
      <c r="B52" s="114"/>
      <c r="C52" s="114"/>
      <c r="D52" s="178"/>
      <c r="E52" s="179"/>
      <c r="F52" s="179"/>
      <c r="G52" s="180"/>
      <c r="H52" s="176"/>
      <c r="I52" s="177"/>
      <c r="J52" s="85" t="str">
        <f t="shared" si="0"/>
        <v/>
      </c>
      <c r="K52" s="71" t="str">
        <f t="shared" si="9"/>
        <v/>
      </c>
      <c r="N52" s="40" t="str">
        <f t="shared" si="2"/>
        <v>Zeile nicht bearbeitet</v>
      </c>
      <c r="O52" s="41" t="str">
        <f t="shared" si="3"/>
        <v>Leere Zellen</v>
      </c>
      <c r="P52" s="42"/>
      <c r="Q52" s="27" t="str">
        <f t="shared" si="10"/>
        <v/>
      </c>
      <c r="R52" s="82" t="str">
        <f t="shared" si="4"/>
        <v/>
      </c>
      <c r="S52" s="82" t="str">
        <f t="shared" si="5"/>
        <v/>
      </c>
      <c r="U52" s="82">
        <f t="shared" si="6"/>
        <v>0</v>
      </c>
      <c r="V52" s="82" t="str">
        <f t="shared" si="7"/>
        <v>Ja</v>
      </c>
    </row>
    <row r="53" spans="1:22" ht="24" customHeight="1" x14ac:dyDescent="0.25">
      <c r="A53" s="27">
        <v>44</v>
      </c>
      <c r="B53" s="114"/>
      <c r="C53" s="114"/>
      <c r="D53" s="178"/>
      <c r="E53" s="179"/>
      <c r="F53" s="179"/>
      <c r="G53" s="180"/>
      <c r="H53" s="176"/>
      <c r="I53" s="177"/>
      <c r="J53" s="85" t="str">
        <f t="shared" si="0"/>
        <v/>
      </c>
      <c r="K53" s="71" t="str">
        <f t="shared" si="9"/>
        <v/>
      </c>
      <c r="N53" s="40" t="str">
        <f t="shared" si="2"/>
        <v>Zeile nicht bearbeitet</v>
      </c>
      <c r="O53" s="41" t="str">
        <f t="shared" si="3"/>
        <v>Leere Zellen</v>
      </c>
      <c r="P53" s="42"/>
      <c r="Q53" s="27" t="str">
        <f t="shared" si="10"/>
        <v/>
      </c>
      <c r="R53" s="82" t="str">
        <f t="shared" si="4"/>
        <v/>
      </c>
      <c r="S53" s="82" t="str">
        <f t="shared" si="5"/>
        <v/>
      </c>
      <c r="U53" s="82">
        <f t="shared" si="6"/>
        <v>0</v>
      </c>
      <c r="V53" s="82" t="str">
        <f t="shared" si="7"/>
        <v>Ja</v>
      </c>
    </row>
    <row r="54" spans="1:22" ht="24" customHeight="1" x14ac:dyDescent="0.25">
      <c r="A54" s="27">
        <v>45</v>
      </c>
      <c r="B54" s="114"/>
      <c r="C54" s="114"/>
      <c r="D54" s="178"/>
      <c r="E54" s="179"/>
      <c r="F54" s="179"/>
      <c r="G54" s="180"/>
      <c r="H54" s="176"/>
      <c r="I54" s="177"/>
      <c r="J54" s="85" t="str">
        <f t="shared" si="0"/>
        <v/>
      </c>
      <c r="K54" s="71" t="str">
        <f t="shared" si="9"/>
        <v/>
      </c>
      <c r="N54" s="40" t="str">
        <f t="shared" si="2"/>
        <v>Zeile nicht bearbeitet</v>
      </c>
      <c r="O54" s="41" t="str">
        <f t="shared" si="3"/>
        <v>Leere Zellen</v>
      </c>
      <c r="P54" s="42"/>
      <c r="Q54" s="27" t="str">
        <f t="shared" si="10"/>
        <v/>
      </c>
      <c r="R54" s="82" t="str">
        <f t="shared" si="4"/>
        <v/>
      </c>
      <c r="S54" s="82" t="str">
        <f t="shared" si="5"/>
        <v/>
      </c>
      <c r="U54" s="82">
        <f t="shared" si="6"/>
        <v>0</v>
      </c>
      <c r="V54" s="82" t="str">
        <f t="shared" si="7"/>
        <v>Ja</v>
      </c>
    </row>
    <row r="55" spans="1:22" ht="24" customHeight="1" x14ac:dyDescent="0.25">
      <c r="A55" s="27">
        <v>46</v>
      </c>
      <c r="B55" s="114"/>
      <c r="C55" s="114"/>
      <c r="D55" s="178"/>
      <c r="E55" s="179"/>
      <c r="F55" s="179"/>
      <c r="G55" s="180"/>
      <c r="H55" s="176"/>
      <c r="I55" s="177"/>
      <c r="J55" s="85" t="str">
        <f t="shared" si="0"/>
        <v/>
      </c>
      <c r="K55" s="71" t="str">
        <f t="shared" si="9"/>
        <v/>
      </c>
      <c r="N55" s="40" t="str">
        <f t="shared" si="2"/>
        <v>Zeile nicht bearbeitet</v>
      </c>
      <c r="O55" s="41" t="str">
        <f t="shared" si="3"/>
        <v>Leere Zellen</v>
      </c>
      <c r="P55" s="42"/>
      <c r="Q55" s="27" t="str">
        <f t="shared" si="10"/>
        <v/>
      </c>
      <c r="R55" s="82" t="str">
        <f t="shared" si="4"/>
        <v/>
      </c>
      <c r="S55" s="82" t="str">
        <f t="shared" si="5"/>
        <v/>
      </c>
      <c r="U55" s="82">
        <f t="shared" si="6"/>
        <v>0</v>
      </c>
      <c r="V55" s="82" t="str">
        <f t="shared" si="7"/>
        <v>Ja</v>
      </c>
    </row>
    <row r="56" spans="1:22" ht="24" customHeight="1" x14ac:dyDescent="0.25">
      <c r="A56" s="27">
        <v>47</v>
      </c>
      <c r="B56" s="114"/>
      <c r="C56" s="114"/>
      <c r="D56" s="178"/>
      <c r="E56" s="179"/>
      <c r="F56" s="179"/>
      <c r="G56" s="180"/>
      <c r="H56" s="176"/>
      <c r="I56" s="177"/>
      <c r="J56" s="85" t="str">
        <f t="shared" si="0"/>
        <v/>
      </c>
      <c r="K56" s="71" t="str">
        <f t="shared" si="9"/>
        <v/>
      </c>
      <c r="N56" s="40" t="str">
        <f t="shared" si="2"/>
        <v>Zeile nicht bearbeitet</v>
      </c>
      <c r="O56" s="41" t="str">
        <f t="shared" si="3"/>
        <v>Leere Zellen</v>
      </c>
      <c r="P56" s="42"/>
      <c r="Q56" s="27" t="str">
        <f t="shared" si="10"/>
        <v/>
      </c>
      <c r="R56" s="82" t="str">
        <f t="shared" si="4"/>
        <v/>
      </c>
      <c r="S56" s="82" t="str">
        <f t="shared" si="5"/>
        <v/>
      </c>
      <c r="U56" s="82">
        <f t="shared" si="6"/>
        <v>0</v>
      </c>
      <c r="V56" s="82" t="str">
        <f t="shared" si="7"/>
        <v>Ja</v>
      </c>
    </row>
    <row r="57" spans="1:22" ht="24" customHeight="1" x14ac:dyDescent="0.25">
      <c r="A57" s="27">
        <v>48</v>
      </c>
      <c r="B57" s="114"/>
      <c r="C57" s="114"/>
      <c r="D57" s="178"/>
      <c r="E57" s="179"/>
      <c r="F57" s="179"/>
      <c r="G57" s="180"/>
      <c r="H57" s="176"/>
      <c r="I57" s="177"/>
      <c r="J57" s="85" t="str">
        <f t="shared" si="0"/>
        <v/>
      </c>
      <c r="K57" s="71" t="str">
        <f t="shared" si="9"/>
        <v/>
      </c>
      <c r="N57" s="40" t="str">
        <f t="shared" si="2"/>
        <v>Zeile nicht bearbeitet</v>
      </c>
      <c r="O57" s="41" t="str">
        <f t="shared" si="3"/>
        <v>Leere Zellen</v>
      </c>
      <c r="P57" s="42"/>
      <c r="Q57" s="27" t="str">
        <f t="shared" si="10"/>
        <v/>
      </c>
      <c r="R57" s="82" t="str">
        <f t="shared" si="4"/>
        <v/>
      </c>
      <c r="S57" s="82" t="str">
        <f t="shared" si="5"/>
        <v/>
      </c>
      <c r="U57" s="82">
        <f t="shared" si="6"/>
        <v>0</v>
      </c>
      <c r="V57" s="82" t="str">
        <f t="shared" si="7"/>
        <v>Ja</v>
      </c>
    </row>
    <row r="58" spans="1:22" ht="24" customHeight="1" x14ac:dyDescent="0.25">
      <c r="A58" s="27">
        <v>49</v>
      </c>
      <c r="B58" s="114"/>
      <c r="C58" s="114"/>
      <c r="D58" s="178"/>
      <c r="E58" s="179"/>
      <c r="F58" s="179"/>
      <c r="G58" s="180"/>
      <c r="H58" s="176"/>
      <c r="I58" s="177"/>
      <c r="J58" s="85" t="str">
        <f t="shared" si="0"/>
        <v/>
      </c>
      <c r="K58" s="71" t="str">
        <f t="shared" si="9"/>
        <v/>
      </c>
      <c r="N58" s="40" t="str">
        <f t="shared" si="2"/>
        <v>Zeile nicht bearbeitet</v>
      </c>
      <c r="O58" s="41" t="str">
        <f t="shared" si="3"/>
        <v>Leere Zellen</v>
      </c>
      <c r="P58" s="42"/>
      <c r="Q58" s="27" t="str">
        <f t="shared" si="10"/>
        <v/>
      </c>
      <c r="R58" s="82" t="str">
        <f t="shared" si="4"/>
        <v/>
      </c>
      <c r="S58" s="82" t="str">
        <f t="shared" si="5"/>
        <v/>
      </c>
      <c r="U58" s="82">
        <f t="shared" si="6"/>
        <v>0</v>
      </c>
      <c r="V58" s="82" t="str">
        <f t="shared" si="7"/>
        <v>Ja</v>
      </c>
    </row>
    <row r="59" spans="1:22" ht="24" customHeight="1" x14ac:dyDescent="0.25">
      <c r="A59" s="27">
        <v>50</v>
      </c>
      <c r="B59" s="114"/>
      <c r="C59" s="114"/>
      <c r="D59" s="178"/>
      <c r="E59" s="179"/>
      <c r="F59" s="179"/>
      <c r="G59" s="180"/>
      <c r="H59" s="176"/>
      <c r="I59" s="177"/>
      <c r="J59" s="85" t="str">
        <f t="shared" si="0"/>
        <v/>
      </c>
      <c r="K59" s="71" t="str">
        <f t="shared" si="9"/>
        <v/>
      </c>
      <c r="N59" s="40" t="str">
        <f t="shared" si="2"/>
        <v>Zeile nicht bearbeitet</v>
      </c>
      <c r="O59" s="41" t="str">
        <f t="shared" si="3"/>
        <v>Leere Zellen</v>
      </c>
      <c r="P59" s="42"/>
      <c r="Q59" s="27" t="str">
        <f t="shared" si="10"/>
        <v/>
      </c>
      <c r="R59" s="82" t="str">
        <f t="shared" si="4"/>
        <v/>
      </c>
      <c r="S59" s="82" t="str">
        <f t="shared" si="5"/>
        <v/>
      </c>
      <c r="U59" s="82">
        <f t="shared" si="6"/>
        <v>0</v>
      </c>
      <c r="V59" s="82" t="str">
        <f t="shared" si="7"/>
        <v>Ja</v>
      </c>
    </row>
    <row r="60" spans="1:22" ht="24" customHeight="1" x14ac:dyDescent="0.25">
      <c r="A60" s="27">
        <v>51</v>
      </c>
      <c r="B60" s="114"/>
      <c r="C60" s="114"/>
      <c r="D60" s="178"/>
      <c r="E60" s="179"/>
      <c r="F60" s="179"/>
      <c r="G60" s="180"/>
      <c r="H60" s="176"/>
      <c r="I60" s="177"/>
      <c r="J60" s="85" t="str">
        <f t="shared" si="0"/>
        <v/>
      </c>
      <c r="K60" s="71" t="str">
        <f t="shared" si="9"/>
        <v/>
      </c>
      <c r="N60" s="40" t="str">
        <f t="shared" si="2"/>
        <v>Zeile nicht bearbeitet</v>
      </c>
      <c r="O60" s="41" t="str">
        <f t="shared" si="3"/>
        <v>Leere Zellen</v>
      </c>
      <c r="P60" s="42"/>
      <c r="Q60" s="27" t="str">
        <f t="shared" si="10"/>
        <v/>
      </c>
      <c r="R60" s="82" t="str">
        <f t="shared" si="4"/>
        <v/>
      </c>
      <c r="S60" s="82" t="str">
        <f t="shared" si="5"/>
        <v/>
      </c>
      <c r="U60" s="82">
        <f t="shared" si="6"/>
        <v>0</v>
      </c>
      <c r="V60" s="82" t="str">
        <f t="shared" si="7"/>
        <v>Ja</v>
      </c>
    </row>
    <row r="61" spans="1:22" ht="24" customHeight="1" x14ac:dyDescent="0.25">
      <c r="A61" s="27">
        <v>52</v>
      </c>
      <c r="B61" s="114"/>
      <c r="C61" s="114"/>
      <c r="D61" s="178"/>
      <c r="E61" s="179"/>
      <c r="F61" s="179"/>
      <c r="G61" s="180"/>
      <c r="H61" s="176"/>
      <c r="I61" s="177"/>
      <c r="J61" s="85" t="str">
        <f t="shared" si="0"/>
        <v/>
      </c>
      <c r="K61" s="71" t="str">
        <f t="shared" si="9"/>
        <v/>
      </c>
      <c r="N61" s="40" t="str">
        <f t="shared" si="2"/>
        <v>Zeile nicht bearbeitet</v>
      </c>
      <c r="O61" s="41" t="str">
        <f t="shared" si="3"/>
        <v>Leere Zellen</v>
      </c>
      <c r="P61" s="42"/>
      <c r="Q61" s="27" t="str">
        <f t="shared" si="10"/>
        <v/>
      </c>
      <c r="R61" s="82" t="str">
        <f t="shared" si="4"/>
        <v/>
      </c>
      <c r="S61" s="82" t="str">
        <f t="shared" si="5"/>
        <v/>
      </c>
      <c r="U61" s="82">
        <f t="shared" si="6"/>
        <v>0</v>
      </c>
      <c r="V61" s="82" t="str">
        <f t="shared" si="7"/>
        <v>Ja</v>
      </c>
    </row>
    <row r="62" spans="1:22" ht="24" customHeight="1" x14ac:dyDescent="0.25">
      <c r="A62" s="27">
        <v>53</v>
      </c>
      <c r="B62" s="114"/>
      <c r="C62" s="114"/>
      <c r="D62" s="178"/>
      <c r="E62" s="179"/>
      <c r="F62" s="179"/>
      <c r="G62" s="180"/>
      <c r="H62" s="176"/>
      <c r="I62" s="177"/>
      <c r="J62" s="85" t="str">
        <f t="shared" si="0"/>
        <v/>
      </c>
      <c r="K62" s="71" t="str">
        <f t="shared" si="9"/>
        <v/>
      </c>
      <c r="N62" s="40" t="str">
        <f t="shared" si="2"/>
        <v>Zeile nicht bearbeitet</v>
      </c>
      <c r="O62" s="41" t="str">
        <f t="shared" si="3"/>
        <v>Leere Zellen</v>
      </c>
      <c r="P62" s="42"/>
      <c r="Q62" s="27" t="str">
        <f t="shared" si="10"/>
        <v/>
      </c>
      <c r="R62" s="82" t="str">
        <f t="shared" si="4"/>
        <v/>
      </c>
      <c r="S62" s="82" t="str">
        <f t="shared" si="5"/>
        <v/>
      </c>
      <c r="U62" s="82">
        <f t="shared" si="6"/>
        <v>0</v>
      </c>
      <c r="V62" s="82" t="str">
        <f t="shared" si="7"/>
        <v>Ja</v>
      </c>
    </row>
    <row r="63" spans="1:22" ht="24" customHeight="1" x14ac:dyDescent="0.25">
      <c r="A63" s="27">
        <v>54</v>
      </c>
      <c r="B63" s="114"/>
      <c r="C63" s="114"/>
      <c r="D63" s="178"/>
      <c r="E63" s="179"/>
      <c r="F63" s="179"/>
      <c r="G63" s="180"/>
      <c r="H63" s="176"/>
      <c r="I63" s="177"/>
      <c r="J63" s="85" t="str">
        <f t="shared" si="0"/>
        <v/>
      </c>
      <c r="K63" s="71" t="str">
        <f t="shared" si="9"/>
        <v/>
      </c>
      <c r="N63" s="40" t="str">
        <f t="shared" si="2"/>
        <v>Zeile nicht bearbeitet</v>
      </c>
      <c r="O63" s="41" t="str">
        <f t="shared" si="3"/>
        <v>Leere Zellen</v>
      </c>
      <c r="P63" s="42"/>
      <c r="Q63" s="27" t="str">
        <f t="shared" si="10"/>
        <v/>
      </c>
      <c r="R63" s="82" t="str">
        <f t="shared" si="4"/>
        <v/>
      </c>
      <c r="S63" s="82" t="str">
        <f t="shared" si="5"/>
        <v/>
      </c>
      <c r="U63" s="82">
        <f t="shared" si="6"/>
        <v>0</v>
      </c>
      <c r="V63" s="82" t="str">
        <f t="shared" si="7"/>
        <v>Ja</v>
      </c>
    </row>
    <row r="64" spans="1:22" ht="24" customHeight="1" x14ac:dyDescent="0.25">
      <c r="A64" s="27">
        <v>55</v>
      </c>
      <c r="B64" s="114"/>
      <c r="C64" s="114"/>
      <c r="D64" s="178"/>
      <c r="E64" s="179"/>
      <c r="F64" s="179"/>
      <c r="G64" s="180"/>
      <c r="H64" s="176"/>
      <c r="I64" s="177"/>
      <c r="J64" s="85" t="str">
        <f t="shared" si="0"/>
        <v/>
      </c>
      <c r="K64" s="71" t="str">
        <f t="shared" si="9"/>
        <v/>
      </c>
      <c r="N64" s="40" t="str">
        <f t="shared" si="2"/>
        <v>Zeile nicht bearbeitet</v>
      </c>
      <c r="O64" s="41" t="str">
        <f t="shared" si="3"/>
        <v>Leere Zellen</v>
      </c>
      <c r="P64" s="42"/>
      <c r="Q64" s="27" t="str">
        <f t="shared" si="10"/>
        <v/>
      </c>
      <c r="R64" s="82" t="str">
        <f t="shared" si="4"/>
        <v/>
      </c>
      <c r="S64" s="82" t="str">
        <f t="shared" si="5"/>
        <v/>
      </c>
      <c r="U64" s="82">
        <f t="shared" si="6"/>
        <v>0</v>
      </c>
      <c r="V64" s="82" t="str">
        <f t="shared" si="7"/>
        <v>Ja</v>
      </c>
    </row>
    <row r="65" spans="1:22" ht="24" customHeight="1" x14ac:dyDescent="0.25">
      <c r="A65" s="27">
        <v>56</v>
      </c>
      <c r="B65" s="114"/>
      <c r="C65" s="114"/>
      <c r="D65" s="178"/>
      <c r="E65" s="179"/>
      <c r="F65" s="179"/>
      <c r="G65" s="180"/>
      <c r="H65" s="176"/>
      <c r="I65" s="177"/>
      <c r="J65" s="85" t="str">
        <f t="shared" si="0"/>
        <v/>
      </c>
      <c r="K65" s="71" t="str">
        <f t="shared" si="9"/>
        <v/>
      </c>
      <c r="N65" s="40" t="str">
        <f t="shared" si="2"/>
        <v>Zeile nicht bearbeitet</v>
      </c>
      <c r="O65" s="41" t="str">
        <f t="shared" si="3"/>
        <v>Leere Zellen</v>
      </c>
      <c r="P65" s="42"/>
      <c r="Q65" s="27" t="str">
        <f t="shared" si="10"/>
        <v/>
      </c>
      <c r="R65" s="82" t="str">
        <f t="shared" si="4"/>
        <v/>
      </c>
      <c r="S65" s="82" t="str">
        <f t="shared" si="5"/>
        <v/>
      </c>
      <c r="U65" s="82">
        <f t="shared" si="6"/>
        <v>0</v>
      </c>
      <c r="V65" s="82" t="str">
        <f t="shared" si="7"/>
        <v>Ja</v>
      </c>
    </row>
    <row r="66" spans="1:22" ht="24" customHeight="1" x14ac:dyDescent="0.25">
      <c r="A66" s="27">
        <v>57</v>
      </c>
      <c r="B66" s="114"/>
      <c r="C66" s="114"/>
      <c r="D66" s="178"/>
      <c r="E66" s="179"/>
      <c r="F66" s="179"/>
      <c r="G66" s="180"/>
      <c r="H66" s="176"/>
      <c r="I66" s="177"/>
      <c r="J66" s="85" t="str">
        <f t="shared" si="0"/>
        <v/>
      </c>
      <c r="K66" s="71" t="str">
        <f t="shared" si="9"/>
        <v/>
      </c>
      <c r="N66" s="40" t="str">
        <f t="shared" si="2"/>
        <v>Zeile nicht bearbeitet</v>
      </c>
      <c r="O66" s="41" t="str">
        <f t="shared" si="3"/>
        <v>Leere Zellen</v>
      </c>
      <c r="P66" s="42"/>
      <c r="Q66" s="27" t="str">
        <f t="shared" si="10"/>
        <v/>
      </c>
      <c r="R66" s="82" t="str">
        <f t="shared" si="4"/>
        <v/>
      </c>
      <c r="S66" s="82" t="str">
        <f t="shared" si="5"/>
        <v/>
      </c>
      <c r="U66" s="82">
        <f t="shared" si="6"/>
        <v>0</v>
      </c>
      <c r="V66" s="82" t="str">
        <f t="shared" si="7"/>
        <v>Ja</v>
      </c>
    </row>
    <row r="67" spans="1:22" ht="24" customHeight="1" x14ac:dyDescent="0.25">
      <c r="A67" s="27">
        <v>58</v>
      </c>
      <c r="B67" s="114"/>
      <c r="C67" s="114"/>
      <c r="D67" s="178"/>
      <c r="E67" s="179"/>
      <c r="F67" s="179"/>
      <c r="G67" s="180"/>
      <c r="H67" s="176"/>
      <c r="I67" s="177"/>
      <c r="J67" s="85" t="str">
        <f t="shared" si="0"/>
        <v/>
      </c>
      <c r="K67" s="71" t="str">
        <f t="shared" si="9"/>
        <v/>
      </c>
      <c r="N67" s="40" t="str">
        <f t="shared" si="2"/>
        <v>Zeile nicht bearbeitet</v>
      </c>
      <c r="O67" s="41" t="str">
        <f t="shared" si="3"/>
        <v>Leere Zellen</v>
      </c>
      <c r="P67" s="42"/>
      <c r="Q67" s="27" t="str">
        <f t="shared" si="10"/>
        <v/>
      </c>
      <c r="R67" s="82" t="str">
        <f t="shared" si="4"/>
        <v/>
      </c>
      <c r="S67" s="82" t="str">
        <f t="shared" si="5"/>
        <v/>
      </c>
      <c r="U67" s="82">
        <f t="shared" si="6"/>
        <v>0</v>
      </c>
      <c r="V67" s="82" t="str">
        <f t="shared" si="7"/>
        <v>Ja</v>
      </c>
    </row>
    <row r="68" spans="1:22" ht="24" customHeight="1" x14ac:dyDescent="0.25">
      <c r="A68" s="27">
        <v>59</v>
      </c>
      <c r="B68" s="114"/>
      <c r="C68" s="114"/>
      <c r="D68" s="178"/>
      <c r="E68" s="179"/>
      <c r="F68" s="179"/>
      <c r="G68" s="180"/>
      <c r="H68" s="176"/>
      <c r="I68" s="177"/>
      <c r="J68" s="85" t="str">
        <f t="shared" si="0"/>
        <v/>
      </c>
      <c r="K68" s="71" t="str">
        <f t="shared" si="9"/>
        <v/>
      </c>
      <c r="N68" s="40" t="str">
        <f t="shared" si="2"/>
        <v>Zeile nicht bearbeitet</v>
      </c>
      <c r="O68" s="41" t="str">
        <f t="shared" si="3"/>
        <v>Leere Zellen</v>
      </c>
      <c r="P68" s="42"/>
      <c r="Q68" s="27" t="str">
        <f t="shared" si="10"/>
        <v/>
      </c>
      <c r="R68" s="82" t="str">
        <f t="shared" si="4"/>
        <v/>
      </c>
      <c r="S68" s="82" t="str">
        <f t="shared" si="5"/>
        <v/>
      </c>
      <c r="U68" s="82">
        <f t="shared" si="6"/>
        <v>0</v>
      </c>
      <c r="V68" s="82" t="str">
        <f t="shared" si="7"/>
        <v>Ja</v>
      </c>
    </row>
    <row r="69" spans="1:22" ht="24" customHeight="1" x14ac:dyDescent="0.25">
      <c r="A69" s="27">
        <v>60</v>
      </c>
      <c r="B69" s="114"/>
      <c r="C69" s="114"/>
      <c r="D69" s="178"/>
      <c r="E69" s="179"/>
      <c r="F69" s="179"/>
      <c r="G69" s="180"/>
      <c r="H69" s="176"/>
      <c r="I69" s="177"/>
      <c r="J69" s="85" t="str">
        <f t="shared" si="0"/>
        <v/>
      </c>
      <c r="K69" s="71" t="str">
        <f t="shared" si="9"/>
        <v/>
      </c>
      <c r="N69" s="40" t="str">
        <f t="shared" si="2"/>
        <v>Zeile nicht bearbeitet</v>
      </c>
      <c r="O69" s="41" t="str">
        <f t="shared" si="3"/>
        <v>Leere Zellen</v>
      </c>
      <c r="P69" s="42"/>
      <c r="Q69" s="27" t="str">
        <f t="shared" si="10"/>
        <v/>
      </c>
      <c r="R69" s="82" t="str">
        <f t="shared" si="4"/>
        <v/>
      </c>
      <c r="S69" s="82" t="str">
        <f t="shared" si="5"/>
        <v/>
      </c>
      <c r="U69" s="82">
        <f t="shared" si="6"/>
        <v>0</v>
      </c>
      <c r="V69" s="82" t="str">
        <f t="shared" si="7"/>
        <v>Ja</v>
      </c>
    </row>
    <row r="70" spans="1:22" ht="24" customHeight="1" x14ac:dyDescent="0.25">
      <c r="A70" s="27">
        <v>61</v>
      </c>
      <c r="B70" s="114"/>
      <c r="C70" s="114"/>
      <c r="D70" s="178"/>
      <c r="E70" s="179"/>
      <c r="F70" s="179"/>
      <c r="G70" s="180"/>
      <c r="H70" s="176"/>
      <c r="I70" s="177"/>
      <c r="J70" s="85" t="str">
        <f t="shared" si="0"/>
        <v/>
      </c>
      <c r="K70" s="71" t="str">
        <f t="shared" si="9"/>
        <v/>
      </c>
      <c r="N70" s="40" t="str">
        <f t="shared" si="2"/>
        <v>Zeile nicht bearbeitet</v>
      </c>
      <c r="O70" s="41" t="str">
        <f t="shared" si="3"/>
        <v>Leere Zellen</v>
      </c>
      <c r="P70" s="42"/>
      <c r="Q70" s="27" t="str">
        <f t="shared" si="10"/>
        <v/>
      </c>
      <c r="R70" s="82" t="str">
        <f t="shared" si="4"/>
        <v/>
      </c>
      <c r="S70" s="82" t="str">
        <f t="shared" si="5"/>
        <v/>
      </c>
      <c r="U70" s="82">
        <f t="shared" si="6"/>
        <v>0</v>
      </c>
      <c r="V70" s="82" t="str">
        <f t="shared" si="7"/>
        <v>Ja</v>
      </c>
    </row>
    <row r="71" spans="1:22" ht="24" customHeight="1" x14ac:dyDescent="0.25">
      <c r="A71" s="27">
        <v>62</v>
      </c>
      <c r="B71" s="114"/>
      <c r="C71" s="114"/>
      <c r="D71" s="178"/>
      <c r="E71" s="179"/>
      <c r="F71" s="179"/>
      <c r="G71" s="180"/>
      <c r="H71" s="176"/>
      <c r="I71" s="177"/>
      <c r="J71" s="85" t="str">
        <f t="shared" si="0"/>
        <v/>
      </c>
      <c r="K71" s="71" t="str">
        <f t="shared" si="9"/>
        <v/>
      </c>
      <c r="N71" s="40" t="str">
        <f t="shared" si="2"/>
        <v>Zeile nicht bearbeitet</v>
      </c>
      <c r="O71" s="41" t="str">
        <f t="shared" si="3"/>
        <v>Leere Zellen</v>
      </c>
      <c r="P71" s="42"/>
      <c r="Q71" s="27" t="str">
        <f t="shared" si="10"/>
        <v/>
      </c>
      <c r="R71" s="82" t="str">
        <f t="shared" si="4"/>
        <v/>
      </c>
      <c r="S71" s="82" t="str">
        <f t="shared" si="5"/>
        <v/>
      </c>
      <c r="U71" s="82">
        <f t="shared" si="6"/>
        <v>0</v>
      </c>
      <c r="V71" s="82" t="str">
        <f t="shared" si="7"/>
        <v>Ja</v>
      </c>
    </row>
    <row r="72" spans="1:22" ht="24" customHeight="1" x14ac:dyDescent="0.25">
      <c r="A72" s="27">
        <v>63</v>
      </c>
      <c r="B72" s="114"/>
      <c r="C72" s="114"/>
      <c r="D72" s="178"/>
      <c r="E72" s="179"/>
      <c r="F72" s="179"/>
      <c r="G72" s="180"/>
      <c r="H72" s="176"/>
      <c r="I72" s="177"/>
      <c r="J72" s="85" t="str">
        <f t="shared" si="0"/>
        <v/>
      </c>
      <c r="K72" s="71" t="str">
        <f t="shared" si="9"/>
        <v/>
      </c>
      <c r="N72" s="40" t="str">
        <f t="shared" si="2"/>
        <v>Zeile nicht bearbeitet</v>
      </c>
      <c r="O72" s="41" t="str">
        <f t="shared" si="3"/>
        <v>Leere Zellen</v>
      </c>
      <c r="P72" s="42"/>
      <c r="Q72" s="27" t="str">
        <f t="shared" si="10"/>
        <v/>
      </c>
      <c r="R72" s="82" t="str">
        <f t="shared" si="4"/>
        <v/>
      </c>
      <c r="S72" s="82" t="str">
        <f t="shared" si="5"/>
        <v/>
      </c>
      <c r="U72" s="82">
        <f t="shared" si="6"/>
        <v>0</v>
      </c>
      <c r="V72" s="82" t="str">
        <f t="shared" si="7"/>
        <v>Ja</v>
      </c>
    </row>
    <row r="73" spans="1:22" ht="24" customHeight="1" x14ac:dyDescent="0.25">
      <c r="A73" s="27">
        <v>64</v>
      </c>
      <c r="B73" s="114"/>
      <c r="C73" s="114"/>
      <c r="D73" s="178"/>
      <c r="E73" s="179"/>
      <c r="F73" s="179"/>
      <c r="G73" s="180"/>
      <c r="H73" s="176"/>
      <c r="I73" s="177"/>
      <c r="J73" s="85" t="str">
        <f t="shared" si="0"/>
        <v/>
      </c>
      <c r="K73" s="71" t="str">
        <f t="shared" si="9"/>
        <v/>
      </c>
      <c r="N73" s="40" t="str">
        <f t="shared" si="2"/>
        <v>Zeile nicht bearbeitet</v>
      </c>
      <c r="O73" s="41" t="str">
        <f t="shared" si="3"/>
        <v>Leere Zellen</v>
      </c>
      <c r="P73" s="42"/>
      <c r="Q73" s="27" t="str">
        <f t="shared" si="10"/>
        <v/>
      </c>
      <c r="R73" s="82" t="str">
        <f t="shared" si="4"/>
        <v/>
      </c>
      <c r="S73" s="82" t="str">
        <f t="shared" si="5"/>
        <v/>
      </c>
      <c r="U73" s="82">
        <f t="shared" si="6"/>
        <v>0</v>
      </c>
      <c r="V73" s="82" t="str">
        <f t="shared" si="7"/>
        <v>Ja</v>
      </c>
    </row>
    <row r="74" spans="1:22" ht="24" customHeight="1" x14ac:dyDescent="0.25">
      <c r="A74" s="27">
        <v>65</v>
      </c>
      <c r="B74" s="114"/>
      <c r="C74" s="114"/>
      <c r="D74" s="178"/>
      <c r="E74" s="179"/>
      <c r="F74" s="179"/>
      <c r="G74" s="180"/>
      <c r="H74" s="176"/>
      <c r="I74" s="177"/>
      <c r="J74" s="85" t="str">
        <f t="shared" si="0"/>
        <v/>
      </c>
      <c r="K74" s="71" t="str">
        <f t="shared" si="9"/>
        <v/>
      </c>
      <c r="N74" s="40" t="str">
        <f t="shared" si="2"/>
        <v>Zeile nicht bearbeitet</v>
      </c>
      <c r="O74" s="41" t="str">
        <f t="shared" si="3"/>
        <v>Leere Zellen</v>
      </c>
      <c r="P74" s="42"/>
      <c r="Q74" s="27" t="str">
        <f t="shared" ref="Q74:Q105" si="11">IF(B74="","",YEAR(B74))</f>
        <v/>
      </c>
      <c r="R74" s="82" t="str">
        <f t="shared" si="4"/>
        <v/>
      </c>
      <c r="S74" s="82" t="str">
        <f t="shared" si="5"/>
        <v/>
      </c>
      <c r="U74" s="82">
        <f t="shared" si="6"/>
        <v>0</v>
      </c>
      <c r="V74" s="82" t="str">
        <f t="shared" si="7"/>
        <v>Ja</v>
      </c>
    </row>
    <row r="75" spans="1:22" ht="24" customHeight="1" x14ac:dyDescent="0.25">
      <c r="A75" s="27">
        <v>66</v>
      </c>
      <c r="B75" s="114"/>
      <c r="C75" s="114"/>
      <c r="D75" s="178"/>
      <c r="E75" s="179"/>
      <c r="F75" s="179"/>
      <c r="G75" s="180"/>
      <c r="H75" s="176"/>
      <c r="I75" s="177"/>
      <c r="J75" s="85" t="str">
        <f t="shared" ref="J75:J138" si="12">IF(S75="Duplikat","Bitte Plausibilität prüfen","")</f>
        <v/>
      </c>
      <c r="K75" s="71" t="str">
        <f t="shared" si="9"/>
        <v/>
      </c>
      <c r="N75" s="40" t="str">
        <f t="shared" ref="N75:N138" si="13">IF(OR(B75&lt;&gt;"",C75&lt;&gt;"",D75&lt;&gt;"",H75&lt;&gt;""),"Zeile bearbeitet","Zeile nicht bearbeitet")</f>
        <v>Zeile nicht bearbeitet</v>
      </c>
      <c r="O75" s="41" t="str">
        <f t="shared" ref="O75:O138" si="14">IF(OR(B75="",C75="",D75="",H75=""),"Leere Zellen","Keine leere Zellen")</f>
        <v>Leere Zellen</v>
      </c>
      <c r="P75" s="42"/>
      <c r="Q75" s="27" t="str">
        <f t="shared" si="11"/>
        <v/>
      </c>
      <c r="R75" s="82" t="str">
        <f t="shared" ref="R75:R138" si="15">IF(B75="","",IF(COUNTIF($B$10:$B$209,B75)&gt;1,"Duplikat","Unikat"))</f>
        <v/>
      </c>
      <c r="S75" s="82" t="str">
        <f t="shared" ref="S75:S138" si="16">IF(C75="","",IF(COUNTIF($C$10:$C$209,C75)&gt;1,"Duplikat","Unikat"))</f>
        <v/>
      </c>
      <c r="U75" s="82">
        <f t="shared" ref="U75:U138" si="17">IF(S75="Duplikat",1,0)</f>
        <v>0</v>
      </c>
      <c r="V75" s="82" t="str">
        <f t="shared" ref="V75:V138" si="18">IF(AND(U75=0,OR($J$6="",$J$6&lt;&gt;"")),"Ja",IF(AND(U75=1,$J$6&lt;&gt;""),"Ja","Nein"))</f>
        <v>Ja</v>
      </c>
    </row>
    <row r="76" spans="1:22" ht="24" customHeight="1" x14ac:dyDescent="0.25">
      <c r="A76" s="27">
        <v>67</v>
      </c>
      <c r="B76" s="114"/>
      <c r="C76" s="114"/>
      <c r="D76" s="178"/>
      <c r="E76" s="179"/>
      <c r="F76" s="179"/>
      <c r="G76" s="180"/>
      <c r="H76" s="176"/>
      <c r="I76" s="177"/>
      <c r="J76" s="85" t="str">
        <f t="shared" si="12"/>
        <v/>
      </c>
      <c r="K76" s="71" t="str">
        <f t="shared" si="9"/>
        <v/>
      </c>
      <c r="N76" s="40" t="str">
        <f t="shared" si="13"/>
        <v>Zeile nicht bearbeitet</v>
      </c>
      <c r="O76" s="41" t="str">
        <f t="shared" si="14"/>
        <v>Leere Zellen</v>
      </c>
      <c r="P76" s="42"/>
      <c r="Q76" s="27" t="str">
        <f t="shared" si="11"/>
        <v/>
      </c>
      <c r="R76" s="82" t="str">
        <f t="shared" si="15"/>
        <v/>
      </c>
      <c r="S76" s="82" t="str">
        <f t="shared" si="16"/>
        <v/>
      </c>
      <c r="U76" s="82">
        <f t="shared" si="17"/>
        <v>0</v>
      </c>
      <c r="V76" s="82" t="str">
        <f t="shared" si="18"/>
        <v>Ja</v>
      </c>
    </row>
    <row r="77" spans="1:22" ht="24" customHeight="1" x14ac:dyDescent="0.25">
      <c r="A77" s="27">
        <v>68</v>
      </c>
      <c r="B77" s="114"/>
      <c r="C77" s="114"/>
      <c r="D77" s="178"/>
      <c r="E77" s="179"/>
      <c r="F77" s="179"/>
      <c r="G77" s="180"/>
      <c r="H77" s="176"/>
      <c r="I77" s="177"/>
      <c r="J77" s="85" t="str">
        <f t="shared" si="12"/>
        <v/>
      </c>
      <c r="K77" s="71" t="str">
        <f t="shared" si="9"/>
        <v/>
      </c>
      <c r="N77" s="40" t="str">
        <f t="shared" si="13"/>
        <v>Zeile nicht bearbeitet</v>
      </c>
      <c r="O77" s="41" t="str">
        <f t="shared" si="14"/>
        <v>Leere Zellen</v>
      </c>
      <c r="P77" s="42"/>
      <c r="Q77" s="27" t="str">
        <f t="shared" si="11"/>
        <v/>
      </c>
      <c r="R77" s="82" t="str">
        <f t="shared" si="15"/>
        <v/>
      </c>
      <c r="S77" s="82" t="str">
        <f t="shared" si="16"/>
        <v/>
      </c>
      <c r="U77" s="82">
        <f t="shared" si="17"/>
        <v>0</v>
      </c>
      <c r="V77" s="82" t="str">
        <f t="shared" si="18"/>
        <v>Ja</v>
      </c>
    </row>
    <row r="78" spans="1:22" ht="24" customHeight="1" x14ac:dyDescent="0.25">
      <c r="A78" s="27">
        <v>69</v>
      </c>
      <c r="B78" s="114"/>
      <c r="C78" s="114"/>
      <c r="D78" s="178"/>
      <c r="E78" s="179"/>
      <c r="F78" s="179"/>
      <c r="G78" s="180"/>
      <c r="H78" s="176"/>
      <c r="I78" s="177"/>
      <c r="J78" s="85" t="str">
        <f t="shared" si="12"/>
        <v/>
      </c>
      <c r="K78" s="71" t="str">
        <f t="shared" si="9"/>
        <v/>
      </c>
      <c r="N78" s="40" t="str">
        <f t="shared" si="13"/>
        <v>Zeile nicht bearbeitet</v>
      </c>
      <c r="O78" s="41" t="str">
        <f t="shared" si="14"/>
        <v>Leere Zellen</v>
      </c>
      <c r="P78" s="42"/>
      <c r="Q78" s="27" t="str">
        <f t="shared" si="11"/>
        <v/>
      </c>
      <c r="R78" s="82" t="str">
        <f t="shared" si="15"/>
        <v/>
      </c>
      <c r="S78" s="82" t="str">
        <f t="shared" si="16"/>
        <v/>
      </c>
      <c r="U78" s="82">
        <f t="shared" si="17"/>
        <v>0</v>
      </c>
      <c r="V78" s="82" t="str">
        <f t="shared" si="18"/>
        <v>Ja</v>
      </c>
    </row>
    <row r="79" spans="1:22" ht="24" customHeight="1" x14ac:dyDescent="0.25">
      <c r="A79" s="27">
        <v>70</v>
      </c>
      <c r="B79" s="114"/>
      <c r="C79" s="114"/>
      <c r="D79" s="178"/>
      <c r="E79" s="179"/>
      <c r="F79" s="179"/>
      <c r="G79" s="180"/>
      <c r="H79" s="176"/>
      <c r="I79" s="177"/>
      <c r="J79" s="85" t="str">
        <f t="shared" si="12"/>
        <v/>
      </c>
      <c r="K79" s="71" t="str">
        <f t="shared" si="9"/>
        <v/>
      </c>
      <c r="N79" s="40" t="str">
        <f t="shared" si="13"/>
        <v>Zeile nicht bearbeitet</v>
      </c>
      <c r="O79" s="41" t="str">
        <f t="shared" si="14"/>
        <v>Leere Zellen</v>
      </c>
      <c r="P79" s="42"/>
      <c r="Q79" s="27" t="str">
        <f t="shared" si="11"/>
        <v/>
      </c>
      <c r="R79" s="82" t="str">
        <f t="shared" si="15"/>
        <v/>
      </c>
      <c r="S79" s="82" t="str">
        <f t="shared" si="16"/>
        <v/>
      </c>
      <c r="U79" s="82">
        <f t="shared" si="17"/>
        <v>0</v>
      </c>
      <c r="V79" s="82" t="str">
        <f t="shared" si="18"/>
        <v>Ja</v>
      </c>
    </row>
    <row r="80" spans="1:22" ht="24" customHeight="1" x14ac:dyDescent="0.25">
      <c r="A80" s="27">
        <v>71</v>
      </c>
      <c r="B80" s="114"/>
      <c r="C80" s="114"/>
      <c r="D80" s="178"/>
      <c r="E80" s="179"/>
      <c r="F80" s="179"/>
      <c r="G80" s="180"/>
      <c r="H80" s="176"/>
      <c r="I80" s="177"/>
      <c r="J80" s="85" t="str">
        <f t="shared" si="12"/>
        <v/>
      </c>
      <c r="K80" s="71" t="str">
        <f t="shared" si="9"/>
        <v/>
      </c>
      <c r="N80" s="40" t="str">
        <f t="shared" si="13"/>
        <v>Zeile nicht bearbeitet</v>
      </c>
      <c r="O80" s="41" t="str">
        <f t="shared" si="14"/>
        <v>Leere Zellen</v>
      </c>
      <c r="P80" s="42"/>
      <c r="Q80" s="27" t="str">
        <f t="shared" si="11"/>
        <v/>
      </c>
      <c r="R80" s="82" t="str">
        <f t="shared" si="15"/>
        <v/>
      </c>
      <c r="S80" s="82" t="str">
        <f t="shared" si="16"/>
        <v/>
      </c>
      <c r="U80" s="82">
        <f t="shared" si="17"/>
        <v>0</v>
      </c>
      <c r="V80" s="82" t="str">
        <f t="shared" si="18"/>
        <v>Ja</v>
      </c>
    </row>
    <row r="81" spans="1:22" ht="24" customHeight="1" x14ac:dyDescent="0.25">
      <c r="A81" s="27">
        <v>72</v>
      </c>
      <c r="B81" s="114"/>
      <c r="C81" s="114"/>
      <c r="D81" s="178"/>
      <c r="E81" s="179"/>
      <c r="F81" s="179"/>
      <c r="G81" s="180"/>
      <c r="H81" s="176"/>
      <c r="I81" s="177"/>
      <c r="J81" s="85" t="str">
        <f t="shared" si="12"/>
        <v/>
      </c>
      <c r="K81" s="71" t="str">
        <f t="shared" si="9"/>
        <v/>
      </c>
      <c r="N81" s="40" t="str">
        <f t="shared" si="13"/>
        <v>Zeile nicht bearbeitet</v>
      </c>
      <c r="O81" s="41" t="str">
        <f t="shared" si="14"/>
        <v>Leere Zellen</v>
      </c>
      <c r="P81" s="42"/>
      <c r="Q81" s="27" t="str">
        <f t="shared" si="11"/>
        <v/>
      </c>
      <c r="R81" s="82" t="str">
        <f t="shared" si="15"/>
        <v/>
      </c>
      <c r="S81" s="82" t="str">
        <f t="shared" si="16"/>
        <v/>
      </c>
      <c r="U81" s="82">
        <f t="shared" si="17"/>
        <v>0</v>
      </c>
      <c r="V81" s="82" t="str">
        <f t="shared" si="18"/>
        <v>Ja</v>
      </c>
    </row>
    <row r="82" spans="1:22" ht="24" customHeight="1" x14ac:dyDescent="0.25">
      <c r="A82" s="27">
        <v>73</v>
      </c>
      <c r="B82" s="114"/>
      <c r="C82" s="114"/>
      <c r="D82" s="178"/>
      <c r="E82" s="179"/>
      <c r="F82" s="179"/>
      <c r="G82" s="180"/>
      <c r="H82" s="176"/>
      <c r="I82" s="177"/>
      <c r="J82" s="85" t="str">
        <f t="shared" si="12"/>
        <v/>
      </c>
      <c r="K82" s="71" t="str">
        <f t="shared" si="9"/>
        <v/>
      </c>
      <c r="N82" s="40" t="str">
        <f t="shared" si="13"/>
        <v>Zeile nicht bearbeitet</v>
      </c>
      <c r="O82" s="41" t="str">
        <f t="shared" si="14"/>
        <v>Leere Zellen</v>
      </c>
      <c r="P82" s="42"/>
      <c r="Q82" s="27" t="str">
        <f t="shared" si="11"/>
        <v/>
      </c>
      <c r="R82" s="82" t="str">
        <f t="shared" si="15"/>
        <v/>
      </c>
      <c r="S82" s="82" t="str">
        <f t="shared" si="16"/>
        <v/>
      </c>
      <c r="U82" s="82">
        <f t="shared" si="17"/>
        <v>0</v>
      </c>
      <c r="V82" s="82" t="str">
        <f t="shared" si="18"/>
        <v>Ja</v>
      </c>
    </row>
    <row r="83" spans="1:22" ht="24" customHeight="1" x14ac:dyDescent="0.25">
      <c r="A83" s="27">
        <v>74</v>
      </c>
      <c r="B83" s="114"/>
      <c r="C83" s="114"/>
      <c r="D83" s="178"/>
      <c r="E83" s="179"/>
      <c r="F83" s="179"/>
      <c r="G83" s="180"/>
      <c r="H83" s="176"/>
      <c r="I83" s="177"/>
      <c r="J83" s="85" t="str">
        <f t="shared" si="12"/>
        <v/>
      </c>
      <c r="K83" s="71" t="str">
        <f t="shared" si="9"/>
        <v/>
      </c>
      <c r="N83" s="40" t="str">
        <f t="shared" si="13"/>
        <v>Zeile nicht bearbeitet</v>
      </c>
      <c r="O83" s="41" t="str">
        <f t="shared" si="14"/>
        <v>Leere Zellen</v>
      </c>
      <c r="P83" s="42"/>
      <c r="Q83" s="27" t="str">
        <f t="shared" si="11"/>
        <v/>
      </c>
      <c r="R83" s="82" t="str">
        <f t="shared" si="15"/>
        <v/>
      </c>
      <c r="S83" s="82" t="str">
        <f t="shared" si="16"/>
        <v/>
      </c>
      <c r="U83" s="82">
        <f t="shared" si="17"/>
        <v>0</v>
      </c>
      <c r="V83" s="82" t="str">
        <f t="shared" si="18"/>
        <v>Ja</v>
      </c>
    </row>
    <row r="84" spans="1:22" ht="24" customHeight="1" x14ac:dyDescent="0.25">
      <c r="A84" s="27">
        <v>75</v>
      </c>
      <c r="B84" s="114"/>
      <c r="C84" s="114"/>
      <c r="D84" s="178"/>
      <c r="E84" s="179"/>
      <c r="F84" s="179"/>
      <c r="G84" s="180"/>
      <c r="H84" s="176"/>
      <c r="I84" s="177"/>
      <c r="J84" s="85" t="str">
        <f t="shared" si="12"/>
        <v/>
      </c>
      <c r="K84" s="71" t="str">
        <f t="shared" si="9"/>
        <v/>
      </c>
      <c r="N84" s="40" t="str">
        <f t="shared" si="13"/>
        <v>Zeile nicht bearbeitet</v>
      </c>
      <c r="O84" s="41" t="str">
        <f t="shared" si="14"/>
        <v>Leere Zellen</v>
      </c>
      <c r="P84" s="42"/>
      <c r="Q84" s="27" t="str">
        <f t="shared" si="11"/>
        <v/>
      </c>
      <c r="R84" s="82" t="str">
        <f t="shared" si="15"/>
        <v/>
      </c>
      <c r="S84" s="82" t="str">
        <f t="shared" si="16"/>
        <v/>
      </c>
      <c r="U84" s="82">
        <f t="shared" si="17"/>
        <v>0</v>
      </c>
      <c r="V84" s="82" t="str">
        <f t="shared" si="18"/>
        <v>Ja</v>
      </c>
    </row>
    <row r="85" spans="1:22" ht="24" customHeight="1" x14ac:dyDescent="0.25">
      <c r="A85" s="27">
        <v>76</v>
      </c>
      <c r="B85" s="114"/>
      <c r="C85" s="114"/>
      <c r="D85" s="178"/>
      <c r="E85" s="179"/>
      <c r="F85" s="179"/>
      <c r="G85" s="180"/>
      <c r="H85" s="176"/>
      <c r="I85" s="177"/>
      <c r="J85" s="85" t="str">
        <f t="shared" si="12"/>
        <v/>
      </c>
      <c r="K85" s="71" t="str">
        <f t="shared" ref="K85:K209" si="19">IF(N85="Zeile nicht bearbeitet","",IF(AND(N85="Zeile bearbeitet",O85="Leere Zellen"),"Zeile vollständig zu bearbeiten",IF(AND(N85="Zeile bearbeitet",O85="Keine leere Zellen"),"")))</f>
        <v/>
      </c>
      <c r="N85" s="40" t="str">
        <f t="shared" si="13"/>
        <v>Zeile nicht bearbeitet</v>
      </c>
      <c r="O85" s="41" t="str">
        <f t="shared" si="14"/>
        <v>Leere Zellen</v>
      </c>
      <c r="P85" s="42"/>
      <c r="Q85" s="27" t="str">
        <f t="shared" si="11"/>
        <v/>
      </c>
      <c r="R85" s="82" t="str">
        <f t="shared" si="15"/>
        <v/>
      </c>
      <c r="S85" s="82" t="str">
        <f t="shared" si="16"/>
        <v/>
      </c>
      <c r="U85" s="82">
        <f t="shared" si="17"/>
        <v>0</v>
      </c>
      <c r="V85" s="82" t="str">
        <f t="shared" si="18"/>
        <v>Ja</v>
      </c>
    </row>
    <row r="86" spans="1:22" ht="24" customHeight="1" x14ac:dyDescent="0.25">
      <c r="A86" s="27">
        <v>77</v>
      </c>
      <c r="B86" s="114"/>
      <c r="C86" s="114"/>
      <c r="D86" s="178"/>
      <c r="E86" s="179"/>
      <c r="F86" s="179"/>
      <c r="G86" s="180"/>
      <c r="H86" s="176"/>
      <c r="I86" s="177"/>
      <c r="J86" s="85" t="str">
        <f t="shared" si="12"/>
        <v/>
      </c>
      <c r="K86" s="71" t="str">
        <f t="shared" si="19"/>
        <v/>
      </c>
      <c r="N86" s="40" t="str">
        <f t="shared" si="13"/>
        <v>Zeile nicht bearbeitet</v>
      </c>
      <c r="O86" s="41" t="str">
        <f t="shared" si="14"/>
        <v>Leere Zellen</v>
      </c>
      <c r="P86" s="42"/>
      <c r="Q86" s="27" t="str">
        <f t="shared" si="11"/>
        <v/>
      </c>
      <c r="R86" s="82" t="str">
        <f t="shared" si="15"/>
        <v/>
      </c>
      <c r="S86" s="82" t="str">
        <f t="shared" si="16"/>
        <v/>
      </c>
      <c r="U86" s="82">
        <f t="shared" si="17"/>
        <v>0</v>
      </c>
      <c r="V86" s="82" t="str">
        <f t="shared" si="18"/>
        <v>Ja</v>
      </c>
    </row>
    <row r="87" spans="1:22" ht="24" customHeight="1" x14ac:dyDescent="0.25">
      <c r="A87" s="27">
        <v>78</v>
      </c>
      <c r="B87" s="114"/>
      <c r="C87" s="114"/>
      <c r="D87" s="178"/>
      <c r="E87" s="179"/>
      <c r="F87" s="179"/>
      <c r="G87" s="180"/>
      <c r="H87" s="176"/>
      <c r="I87" s="177"/>
      <c r="J87" s="85" t="str">
        <f t="shared" si="12"/>
        <v/>
      </c>
      <c r="K87" s="71" t="str">
        <f t="shared" si="19"/>
        <v/>
      </c>
      <c r="N87" s="40" t="str">
        <f t="shared" si="13"/>
        <v>Zeile nicht bearbeitet</v>
      </c>
      <c r="O87" s="41" t="str">
        <f t="shared" si="14"/>
        <v>Leere Zellen</v>
      </c>
      <c r="P87" s="42"/>
      <c r="Q87" s="27" t="str">
        <f t="shared" si="11"/>
        <v/>
      </c>
      <c r="R87" s="82" t="str">
        <f t="shared" si="15"/>
        <v/>
      </c>
      <c r="S87" s="82" t="str">
        <f t="shared" si="16"/>
        <v/>
      </c>
      <c r="U87" s="82">
        <f t="shared" si="17"/>
        <v>0</v>
      </c>
      <c r="V87" s="82" t="str">
        <f t="shared" si="18"/>
        <v>Ja</v>
      </c>
    </row>
    <row r="88" spans="1:22" ht="24" customHeight="1" x14ac:dyDescent="0.25">
      <c r="A88" s="27">
        <v>79</v>
      </c>
      <c r="B88" s="114"/>
      <c r="C88" s="114"/>
      <c r="D88" s="178"/>
      <c r="E88" s="179"/>
      <c r="F88" s="179"/>
      <c r="G88" s="180"/>
      <c r="H88" s="176"/>
      <c r="I88" s="177"/>
      <c r="J88" s="85" t="str">
        <f t="shared" si="12"/>
        <v/>
      </c>
      <c r="K88" s="71" t="str">
        <f t="shared" si="19"/>
        <v/>
      </c>
      <c r="N88" s="40" t="str">
        <f t="shared" si="13"/>
        <v>Zeile nicht bearbeitet</v>
      </c>
      <c r="O88" s="41" t="str">
        <f t="shared" si="14"/>
        <v>Leere Zellen</v>
      </c>
      <c r="P88" s="42"/>
      <c r="Q88" s="27" t="str">
        <f t="shared" si="11"/>
        <v/>
      </c>
      <c r="R88" s="82" t="str">
        <f t="shared" si="15"/>
        <v/>
      </c>
      <c r="S88" s="82" t="str">
        <f t="shared" si="16"/>
        <v/>
      </c>
      <c r="U88" s="82">
        <f t="shared" si="17"/>
        <v>0</v>
      </c>
      <c r="V88" s="82" t="str">
        <f t="shared" si="18"/>
        <v>Ja</v>
      </c>
    </row>
    <row r="89" spans="1:22" ht="24" customHeight="1" x14ac:dyDescent="0.25">
      <c r="A89" s="27">
        <v>80</v>
      </c>
      <c r="B89" s="114"/>
      <c r="C89" s="114"/>
      <c r="D89" s="178"/>
      <c r="E89" s="179"/>
      <c r="F89" s="179"/>
      <c r="G89" s="180"/>
      <c r="H89" s="176"/>
      <c r="I89" s="177"/>
      <c r="J89" s="85" t="str">
        <f t="shared" si="12"/>
        <v/>
      </c>
      <c r="K89" s="71" t="str">
        <f t="shared" si="19"/>
        <v/>
      </c>
      <c r="N89" s="40" t="str">
        <f t="shared" si="13"/>
        <v>Zeile nicht bearbeitet</v>
      </c>
      <c r="O89" s="41" t="str">
        <f t="shared" si="14"/>
        <v>Leere Zellen</v>
      </c>
      <c r="P89" s="42"/>
      <c r="Q89" s="27" t="str">
        <f t="shared" si="11"/>
        <v/>
      </c>
      <c r="R89" s="82" t="str">
        <f t="shared" si="15"/>
        <v/>
      </c>
      <c r="S89" s="82" t="str">
        <f t="shared" si="16"/>
        <v/>
      </c>
      <c r="U89" s="82">
        <f t="shared" si="17"/>
        <v>0</v>
      </c>
      <c r="V89" s="82" t="str">
        <f t="shared" si="18"/>
        <v>Ja</v>
      </c>
    </row>
    <row r="90" spans="1:22" ht="24" customHeight="1" x14ac:dyDescent="0.25">
      <c r="A90" s="27">
        <v>81</v>
      </c>
      <c r="B90" s="114"/>
      <c r="C90" s="114"/>
      <c r="D90" s="178"/>
      <c r="E90" s="179"/>
      <c r="F90" s="179"/>
      <c r="G90" s="180"/>
      <c r="H90" s="176"/>
      <c r="I90" s="177"/>
      <c r="J90" s="85" t="str">
        <f t="shared" si="12"/>
        <v/>
      </c>
      <c r="K90" s="71" t="str">
        <f t="shared" si="19"/>
        <v/>
      </c>
      <c r="N90" s="40" t="str">
        <f t="shared" si="13"/>
        <v>Zeile nicht bearbeitet</v>
      </c>
      <c r="O90" s="41" t="str">
        <f t="shared" si="14"/>
        <v>Leere Zellen</v>
      </c>
      <c r="P90" s="42"/>
      <c r="Q90" s="27" t="str">
        <f t="shared" si="11"/>
        <v/>
      </c>
      <c r="R90" s="82" t="str">
        <f t="shared" si="15"/>
        <v/>
      </c>
      <c r="S90" s="82" t="str">
        <f t="shared" si="16"/>
        <v/>
      </c>
      <c r="U90" s="82">
        <f t="shared" si="17"/>
        <v>0</v>
      </c>
      <c r="V90" s="82" t="str">
        <f t="shared" si="18"/>
        <v>Ja</v>
      </c>
    </row>
    <row r="91" spans="1:22" ht="24" customHeight="1" x14ac:dyDescent="0.25">
      <c r="A91" s="27">
        <v>82</v>
      </c>
      <c r="B91" s="114"/>
      <c r="C91" s="114"/>
      <c r="D91" s="178"/>
      <c r="E91" s="179"/>
      <c r="F91" s="179"/>
      <c r="G91" s="180"/>
      <c r="H91" s="176"/>
      <c r="I91" s="177"/>
      <c r="J91" s="85" t="str">
        <f t="shared" si="12"/>
        <v/>
      </c>
      <c r="K91" s="71" t="str">
        <f t="shared" si="19"/>
        <v/>
      </c>
      <c r="N91" s="40" t="str">
        <f t="shared" si="13"/>
        <v>Zeile nicht bearbeitet</v>
      </c>
      <c r="O91" s="41" t="str">
        <f t="shared" si="14"/>
        <v>Leere Zellen</v>
      </c>
      <c r="P91" s="42"/>
      <c r="Q91" s="27" t="str">
        <f t="shared" si="11"/>
        <v/>
      </c>
      <c r="R91" s="82" t="str">
        <f t="shared" si="15"/>
        <v/>
      </c>
      <c r="S91" s="82" t="str">
        <f t="shared" si="16"/>
        <v/>
      </c>
      <c r="U91" s="82">
        <f t="shared" si="17"/>
        <v>0</v>
      </c>
      <c r="V91" s="82" t="str">
        <f t="shared" si="18"/>
        <v>Ja</v>
      </c>
    </row>
    <row r="92" spans="1:22" ht="24" customHeight="1" x14ac:dyDescent="0.25">
      <c r="A92" s="27">
        <v>83</v>
      </c>
      <c r="B92" s="114"/>
      <c r="C92" s="114"/>
      <c r="D92" s="178"/>
      <c r="E92" s="179"/>
      <c r="F92" s="179"/>
      <c r="G92" s="180"/>
      <c r="H92" s="176"/>
      <c r="I92" s="177"/>
      <c r="J92" s="85" t="str">
        <f t="shared" si="12"/>
        <v/>
      </c>
      <c r="K92" s="71" t="str">
        <f t="shared" si="19"/>
        <v/>
      </c>
      <c r="N92" s="40" t="str">
        <f t="shared" si="13"/>
        <v>Zeile nicht bearbeitet</v>
      </c>
      <c r="O92" s="41" t="str">
        <f t="shared" si="14"/>
        <v>Leere Zellen</v>
      </c>
      <c r="P92" s="42"/>
      <c r="Q92" s="27" t="str">
        <f t="shared" si="11"/>
        <v/>
      </c>
      <c r="R92" s="82" t="str">
        <f t="shared" si="15"/>
        <v/>
      </c>
      <c r="S92" s="82" t="str">
        <f t="shared" si="16"/>
        <v/>
      </c>
      <c r="U92" s="82">
        <f t="shared" si="17"/>
        <v>0</v>
      </c>
      <c r="V92" s="82" t="str">
        <f t="shared" si="18"/>
        <v>Ja</v>
      </c>
    </row>
    <row r="93" spans="1:22" ht="24" customHeight="1" x14ac:dyDescent="0.25">
      <c r="A93" s="27">
        <v>84</v>
      </c>
      <c r="B93" s="114"/>
      <c r="C93" s="114"/>
      <c r="D93" s="178"/>
      <c r="E93" s="179"/>
      <c r="F93" s="179"/>
      <c r="G93" s="180"/>
      <c r="H93" s="176"/>
      <c r="I93" s="177"/>
      <c r="J93" s="85" t="str">
        <f t="shared" si="12"/>
        <v/>
      </c>
      <c r="K93" s="71" t="str">
        <f t="shared" si="19"/>
        <v/>
      </c>
      <c r="N93" s="40" t="str">
        <f t="shared" si="13"/>
        <v>Zeile nicht bearbeitet</v>
      </c>
      <c r="O93" s="41" t="str">
        <f t="shared" si="14"/>
        <v>Leere Zellen</v>
      </c>
      <c r="P93" s="42"/>
      <c r="Q93" s="27" t="str">
        <f t="shared" si="11"/>
        <v/>
      </c>
      <c r="R93" s="82" t="str">
        <f t="shared" si="15"/>
        <v/>
      </c>
      <c r="S93" s="82" t="str">
        <f t="shared" si="16"/>
        <v/>
      </c>
      <c r="U93" s="82">
        <f t="shared" si="17"/>
        <v>0</v>
      </c>
      <c r="V93" s="82" t="str">
        <f t="shared" si="18"/>
        <v>Ja</v>
      </c>
    </row>
    <row r="94" spans="1:22" ht="24" customHeight="1" x14ac:dyDescent="0.25">
      <c r="A94" s="27">
        <v>85</v>
      </c>
      <c r="B94" s="114"/>
      <c r="C94" s="114"/>
      <c r="D94" s="178"/>
      <c r="E94" s="179"/>
      <c r="F94" s="179"/>
      <c r="G94" s="180"/>
      <c r="H94" s="176"/>
      <c r="I94" s="177"/>
      <c r="J94" s="85" t="str">
        <f t="shared" si="12"/>
        <v/>
      </c>
      <c r="K94" s="71" t="str">
        <f t="shared" si="19"/>
        <v/>
      </c>
      <c r="N94" s="40" t="str">
        <f t="shared" si="13"/>
        <v>Zeile nicht bearbeitet</v>
      </c>
      <c r="O94" s="41" t="str">
        <f t="shared" si="14"/>
        <v>Leere Zellen</v>
      </c>
      <c r="P94" s="42"/>
      <c r="Q94" s="27" t="str">
        <f t="shared" si="11"/>
        <v/>
      </c>
      <c r="R94" s="82" t="str">
        <f t="shared" si="15"/>
        <v/>
      </c>
      <c r="S94" s="82" t="str">
        <f t="shared" si="16"/>
        <v/>
      </c>
      <c r="U94" s="82">
        <f t="shared" si="17"/>
        <v>0</v>
      </c>
      <c r="V94" s="82" t="str">
        <f t="shared" si="18"/>
        <v>Ja</v>
      </c>
    </row>
    <row r="95" spans="1:22" ht="24" customHeight="1" x14ac:dyDescent="0.25">
      <c r="A95" s="27">
        <v>86</v>
      </c>
      <c r="B95" s="114"/>
      <c r="C95" s="114"/>
      <c r="D95" s="178"/>
      <c r="E95" s="179"/>
      <c r="F95" s="179"/>
      <c r="G95" s="180"/>
      <c r="H95" s="176"/>
      <c r="I95" s="177"/>
      <c r="J95" s="85" t="str">
        <f t="shared" si="12"/>
        <v/>
      </c>
      <c r="K95" s="71" t="str">
        <f t="shared" si="19"/>
        <v/>
      </c>
      <c r="N95" s="40" t="str">
        <f t="shared" si="13"/>
        <v>Zeile nicht bearbeitet</v>
      </c>
      <c r="O95" s="41" t="str">
        <f t="shared" si="14"/>
        <v>Leere Zellen</v>
      </c>
      <c r="P95" s="42"/>
      <c r="Q95" s="27" t="str">
        <f t="shared" si="11"/>
        <v/>
      </c>
      <c r="R95" s="82" t="str">
        <f t="shared" si="15"/>
        <v/>
      </c>
      <c r="S95" s="82" t="str">
        <f t="shared" si="16"/>
        <v/>
      </c>
      <c r="U95" s="82">
        <f t="shared" si="17"/>
        <v>0</v>
      </c>
      <c r="V95" s="82" t="str">
        <f t="shared" si="18"/>
        <v>Ja</v>
      </c>
    </row>
    <row r="96" spans="1:22" ht="24" customHeight="1" x14ac:dyDescent="0.25">
      <c r="A96" s="27">
        <v>87</v>
      </c>
      <c r="B96" s="114"/>
      <c r="C96" s="114"/>
      <c r="D96" s="178"/>
      <c r="E96" s="179"/>
      <c r="F96" s="179"/>
      <c r="G96" s="180"/>
      <c r="H96" s="176"/>
      <c r="I96" s="177"/>
      <c r="J96" s="85" t="str">
        <f t="shared" si="12"/>
        <v/>
      </c>
      <c r="K96" s="71" t="str">
        <f t="shared" si="19"/>
        <v/>
      </c>
      <c r="N96" s="40" t="str">
        <f t="shared" si="13"/>
        <v>Zeile nicht bearbeitet</v>
      </c>
      <c r="O96" s="41" t="str">
        <f t="shared" si="14"/>
        <v>Leere Zellen</v>
      </c>
      <c r="P96" s="42"/>
      <c r="Q96" s="27" t="str">
        <f t="shared" si="11"/>
        <v/>
      </c>
      <c r="R96" s="82" t="str">
        <f t="shared" si="15"/>
        <v/>
      </c>
      <c r="S96" s="82" t="str">
        <f t="shared" si="16"/>
        <v/>
      </c>
      <c r="U96" s="82">
        <f t="shared" si="17"/>
        <v>0</v>
      </c>
      <c r="V96" s="82" t="str">
        <f t="shared" si="18"/>
        <v>Ja</v>
      </c>
    </row>
    <row r="97" spans="1:22" ht="24" customHeight="1" x14ac:dyDescent="0.25">
      <c r="A97" s="27">
        <v>88</v>
      </c>
      <c r="B97" s="114"/>
      <c r="C97" s="114"/>
      <c r="D97" s="178"/>
      <c r="E97" s="179"/>
      <c r="F97" s="179"/>
      <c r="G97" s="180"/>
      <c r="H97" s="176"/>
      <c r="I97" s="177"/>
      <c r="J97" s="85" t="str">
        <f t="shared" si="12"/>
        <v/>
      </c>
      <c r="K97" s="71" t="str">
        <f t="shared" si="19"/>
        <v/>
      </c>
      <c r="N97" s="40" t="str">
        <f t="shared" si="13"/>
        <v>Zeile nicht bearbeitet</v>
      </c>
      <c r="O97" s="41" t="str">
        <f t="shared" si="14"/>
        <v>Leere Zellen</v>
      </c>
      <c r="P97" s="42"/>
      <c r="Q97" s="27" t="str">
        <f t="shared" si="11"/>
        <v/>
      </c>
      <c r="R97" s="82" t="str">
        <f t="shared" si="15"/>
        <v/>
      </c>
      <c r="S97" s="82" t="str">
        <f t="shared" si="16"/>
        <v/>
      </c>
      <c r="U97" s="82">
        <f t="shared" si="17"/>
        <v>0</v>
      </c>
      <c r="V97" s="82" t="str">
        <f t="shared" si="18"/>
        <v>Ja</v>
      </c>
    </row>
    <row r="98" spans="1:22" ht="24" customHeight="1" x14ac:dyDescent="0.25">
      <c r="A98" s="27">
        <v>89</v>
      </c>
      <c r="B98" s="114"/>
      <c r="C98" s="114"/>
      <c r="D98" s="178"/>
      <c r="E98" s="179"/>
      <c r="F98" s="179"/>
      <c r="G98" s="180"/>
      <c r="H98" s="176"/>
      <c r="I98" s="177"/>
      <c r="J98" s="85" t="str">
        <f t="shared" si="12"/>
        <v/>
      </c>
      <c r="K98" s="71" t="str">
        <f t="shared" si="19"/>
        <v/>
      </c>
      <c r="N98" s="40" t="str">
        <f t="shared" si="13"/>
        <v>Zeile nicht bearbeitet</v>
      </c>
      <c r="O98" s="41" t="str">
        <f t="shared" si="14"/>
        <v>Leere Zellen</v>
      </c>
      <c r="P98" s="42"/>
      <c r="Q98" s="27" t="str">
        <f t="shared" si="11"/>
        <v/>
      </c>
      <c r="R98" s="82" t="str">
        <f t="shared" si="15"/>
        <v/>
      </c>
      <c r="S98" s="82" t="str">
        <f t="shared" si="16"/>
        <v/>
      </c>
      <c r="U98" s="82">
        <f t="shared" si="17"/>
        <v>0</v>
      </c>
      <c r="V98" s="82" t="str">
        <f t="shared" si="18"/>
        <v>Ja</v>
      </c>
    </row>
    <row r="99" spans="1:22" ht="24" customHeight="1" x14ac:dyDescent="0.25">
      <c r="A99" s="27">
        <v>90</v>
      </c>
      <c r="B99" s="114"/>
      <c r="C99" s="114"/>
      <c r="D99" s="178"/>
      <c r="E99" s="179"/>
      <c r="F99" s="179"/>
      <c r="G99" s="180"/>
      <c r="H99" s="176"/>
      <c r="I99" s="177"/>
      <c r="J99" s="85" t="str">
        <f t="shared" si="12"/>
        <v/>
      </c>
      <c r="K99" s="71" t="str">
        <f t="shared" si="19"/>
        <v/>
      </c>
      <c r="N99" s="40" t="str">
        <f t="shared" si="13"/>
        <v>Zeile nicht bearbeitet</v>
      </c>
      <c r="O99" s="41" t="str">
        <f t="shared" si="14"/>
        <v>Leere Zellen</v>
      </c>
      <c r="P99" s="42"/>
      <c r="Q99" s="27" t="str">
        <f t="shared" si="11"/>
        <v/>
      </c>
      <c r="R99" s="82" t="str">
        <f t="shared" si="15"/>
        <v/>
      </c>
      <c r="S99" s="82" t="str">
        <f t="shared" si="16"/>
        <v/>
      </c>
      <c r="U99" s="82">
        <f t="shared" si="17"/>
        <v>0</v>
      </c>
      <c r="V99" s="82" t="str">
        <f t="shared" si="18"/>
        <v>Ja</v>
      </c>
    </row>
    <row r="100" spans="1:22" ht="24" customHeight="1" x14ac:dyDescent="0.25">
      <c r="A100" s="27">
        <v>91</v>
      </c>
      <c r="B100" s="114"/>
      <c r="C100" s="114"/>
      <c r="D100" s="178"/>
      <c r="E100" s="179"/>
      <c r="F100" s="179"/>
      <c r="G100" s="180"/>
      <c r="H100" s="176"/>
      <c r="I100" s="177"/>
      <c r="J100" s="85" t="str">
        <f t="shared" si="12"/>
        <v/>
      </c>
      <c r="K100" s="71" t="str">
        <f t="shared" si="19"/>
        <v/>
      </c>
      <c r="N100" s="40" t="str">
        <f t="shared" si="13"/>
        <v>Zeile nicht bearbeitet</v>
      </c>
      <c r="O100" s="41" t="str">
        <f t="shared" si="14"/>
        <v>Leere Zellen</v>
      </c>
      <c r="P100" s="42"/>
      <c r="Q100" s="27" t="str">
        <f t="shared" si="11"/>
        <v/>
      </c>
      <c r="R100" s="82" t="str">
        <f t="shared" si="15"/>
        <v/>
      </c>
      <c r="S100" s="82" t="str">
        <f t="shared" si="16"/>
        <v/>
      </c>
      <c r="U100" s="82">
        <f t="shared" si="17"/>
        <v>0</v>
      </c>
      <c r="V100" s="82" t="str">
        <f t="shared" si="18"/>
        <v>Ja</v>
      </c>
    </row>
    <row r="101" spans="1:22" ht="24" customHeight="1" x14ac:dyDescent="0.25">
      <c r="A101" s="27">
        <v>92</v>
      </c>
      <c r="B101" s="114"/>
      <c r="C101" s="114"/>
      <c r="D101" s="178"/>
      <c r="E101" s="179"/>
      <c r="F101" s="179"/>
      <c r="G101" s="180"/>
      <c r="H101" s="176"/>
      <c r="I101" s="177"/>
      <c r="J101" s="85" t="str">
        <f t="shared" si="12"/>
        <v/>
      </c>
      <c r="K101" s="71" t="str">
        <f t="shared" si="19"/>
        <v/>
      </c>
      <c r="N101" s="40" t="str">
        <f t="shared" si="13"/>
        <v>Zeile nicht bearbeitet</v>
      </c>
      <c r="O101" s="41" t="str">
        <f t="shared" si="14"/>
        <v>Leere Zellen</v>
      </c>
      <c r="P101" s="42"/>
      <c r="Q101" s="27" t="str">
        <f t="shared" si="11"/>
        <v/>
      </c>
      <c r="R101" s="82" t="str">
        <f t="shared" si="15"/>
        <v/>
      </c>
      <c r="S101" s="82" t="str">
        <f t="shared" si="16"/>
        <v/>
      </c>
      <c r="U101" s="82">
        <f t="shared" si="17"/>
        <v>0</v>
      </c>
      <c r="V101" s="82" t="str">
        <f t="shared" si="18"/>
        <v>Ja</v>
      </c>
    </row>
    <row r="102" spans="1:22" ht="24" customHeight="1" x14ac:dyDescent="0.25">
      <c r="A102" s="27">
        <v>93</v>
      </c>
      <c r="B102" s="114"/>
      <c r="C102" s="114"/>
      <c r="D102" s="178"/>
      <c r="E102" s="179"/>
      <c r="F102" s="179"/>
      <c r="G102" s="180"/>
      <c r="H102" s="176"/>
      <c r="I102" s="177"/>
      <c r="J102" s="85" t="str">
        <f t="shared" si="12"/>
        <v/>
      </c>
      <c r="K102" s="71" t="str">
        <f t="shared" si="19"/>
        <v/>
      </c>
      <c r="N102" s="40" t="str">
        <f t="shared" si="13"/>
        <v>Zeile nicht bearbeitet</v>
      </c>
      <c r="O102" s="41" t="str">
        <f t="shared" si="14"/>
        <v>Leere Zellen</v>
      </c>
      <c r="P102" s="42"/>
      <c r="Q102" s="27" t="str">
        <f t="shared" si="11"/>
        <v/>
      </c>
      <c r="R102" s="82" t="str">
        <f t="shared" si="15"/>
        <v/>
      </c>
      <c r="S102" s="82" t="str">
        <f t="shared" si="16"/>
        <v/>
      </c>
      <c r="U102" s="82">
        <f t="shared" si="17"/>
        <v>0</v>
      </c>
      <c r="V102" s="82" t="str">
        <f t="shared" si="18"/>
        <v>Ja</v>
      </c>
    </row>
    <row r="103" spans="1:22" ht="24" customHeight="1" x14ac:dyDescent="0.25">
      <c r="A103" s="27">
        <v>94</v>
      </c>
      <c r="B103" s="114"/>
      <c r="C103" s="114"/>
      <c r="D103" s="178"/>
      <c r="E103" s="179"/>
      <c r="F103" s="179"/>
      <c r="G103" s="180"/>
      <c r="H103" s="176"/>
      <c r="I103" s="177"/>
      <c r="J103" s="85" t="str">
        <f t="shared" si="12"/>
        <v/>
      </c>
      <c r="K103" s="71" t="str">
        <f t="shared" si="19"/>
        <v/>
      </c>
      <c r="N103" s="40" t="str">
        <f t="shared" si="13"/>
        <v>Zeile nicht bearbeitet</v>
      </c>
      <c r="O103" s="41" t="str">
        <f t="shared" si="14"/>
        <v>Leere Zellen</v>
      </c>
      <c r="P103" s="42"/>
      <c r="Q103" s="27" t="str">
        <f t="shared" si="11"/>
        <v/>
      </c>
      <c r="R103" s="82" t="str">
        <f t="shared" si="15"/>
        <v/>
      </c>
      <c r="S103" s="82" t="str">
        <f t="shared" si="16"/>
        <v/>
      </c>
      <c r="U103" s="82">
        <f t="shared" si="17"/>
        <v>0</v>
      </c>
      <c r="V103" s="82" t="str">
        <f t="shared" si="18"/>
        <v>Ja</v>
      </c>
    </row>
    <row r="104" spans="1:22" ht="24" customHeight="1" x14ac:dyDescent="0.25">
      <c r="A104" s="27">
        <v>95</v>
      </c>
      <c r="B104" s="114"/>
      <c r="C104" s="114"/>
      <c r="D104" s="178"/>
      <c r="E104" s="179"/>
      <c r="F104" s="179"/>
      <c r="G104" s="180"/>
      <c r="H104" s="176"/>
      <c r="I104" s="177"/>
      <c r="J104" s="85" t="str">
        <f t="shared" si="12"/>
        <v/>
      </c>
      <c r="K104" s="71" t="str">
        <f t="shared" si="19"/>
        <v/>
      </c>
      <c r="N104" s="40" t="str">
        <f t="shared" si="13"/>
        <v>Zeile nicht bearbeitet</v>
      </c>
      <c r="O104" s="41" t="str">
        <f t="shared" si="14"/>
        <v>Leere Zellen</v>
      </c>
      <c r="P104" s="42"/>
      <c r="Q104" s="27" t="str">
        <f t="shared" si="11"/>
        <v/>
      </c>
      <c r="R104" s="82" t="str">
        <f t="shared" si="15"/>
        <v/>
      </c>
      <c r="S104" s="82" t="str">
        <f t="shared" si="16"/>
        <v/>
      </c>
      <c r="U104" s="82">
        <f t="shared" si="17"/>
        <v>0</v>
      </c>
      <c r="V104" s="82" t="str">
        <f t="shared" si="18"/>
        <v>Ja</v>
      </c>
    </row>
    <row r="105" spans="1:22" ht="24" customHeight="1" x14ac:dyDescent="0.25">
      <c r="A105" s="27">
        <v>96</v>
      </c>
      <c r="B105" s="114"/>
      <c r="C105" s="114"/>
      <c r="D105" s="178"/>
      <c r="E105" s="179"/>
      <c r="F105" s="179"/>
      <c r="G105" s="180"/>
      <c r="H105" s="176"/>
      <c r="I105" s="177"/>
      <c r="J105" s="85" t="str">
        <f t="shared" si="12"/>
        <v/>
      </c>
      <c r="K105" s="71" t="str">
        <f t="shared" si="19"/>
        <v/>
      </c>
      <c r="N105" s="40" t="str">
        <f t="shared" si="13"/>
        <v>Zeile nicht bearbeitet</v>
      </c>
      <c r="O105" s="41" t="str">
        <f t="shared" si="14"/>
        <v>Leere Zellen</v>
      </c>
      <c r="P105" s="42"/>
      <c r="Q105" s="27" t="str">
        <f t="shared" si="11"/>
        <v/>
      </c>
      <c r="R105" s="82" t="str">
        <f t="shared" si="15"/>
        <v/>
      </c>
      <c r="S105" s="82" t="str">
        <f t="shared" si="16"/>
        <v/>
      </c>
      <c r="U105" s="82">
        <f t="shared" si="17"/>
        <v>0</v>
      </c>
      <c r="V105" s="82" t="str">
        <f t="shared" si="18"/>
        <v>Ja</v>
      </c>
    </row>
    <row r="106" spans="1:22" ht="24" customHeight="1" x14ac:dyDescent="0.25">
      <c r="A106" s="27">
        <v>97</v>
      </c>
      <c r="B106" s="114"/>
      <c r="C106" s="114"/>
      <c r="D106" s="178"/>
      <c r="E106" s="179"/>
      <c r="F106" s="179"/>
      <c r="G106" s="180"/>
      <c r="H106" s="176"/>
      <c r="I106" s="177"/>
      <c r="J106" s="85" t="str">
        <f t="shared" si="12"/>
        <v/>
      </c>
      <c r="K106" s="71" t="str">
        <f t="shared" si="19"/>
        <v/>
      </c>
      <c r="N106" s="40" t="str">
        <f t="shared" si="13"/>
        <v>Zeile nicht bearbeitet</v>
      </c>
      <c r="O106" s="41" t="str">
        <f t="shared" si="14"/>
        <v>Leere Zellen</v>
      </c>
      <c r="P106" s="42"/>
      <c r="Q106" s="27" t="str">
        <f t="shared" ref="Q106:Q137" si="20">IF(B106="","",YEAR(B106))</f>
        <v/>
      </c>
      <c r="R106" s="82" t="str">
        <f t="shared" si="15"/>
        <v/>
      </c>
      <c r="S106" s="82" t="str">
        <f t="shared" si="16"/>
        <v/>
      </c>
      <c r="U106" s="82">
        <f t="shared" si="17"/>
        <v>0</v>
      </c>
      <c r="V106" s="82" t="str">
        <f t="shared" si="18"/>
        <v>Ja</v>
      </c>
    </row>
    <row r="107" spans="1:22" ht="24" customHeight="1" x14ac:dyDescent="0.25">
      <c r="A107" s="27">
        <v>98</v>
      </c>
      <c r="B107" s="114"/>
      <c r="C107" s="114"/>
      <c r="D107" s="178"/>
      <c r="E107" s="179"/>
      <c r="F107" s="179"/>
      <c r="G107" s="180"/>
      <c r="H107" s="176"/>
      <c r="I107" s="177"/>
      <c r="J107" s="85" t="str">
        <f t="shared" si="12"/>
        <v/>
      </c>
      <c r="K107" s="71" t="str">
        <f t="shared" si="19"/>
        <v/>
      </c>
      <c r="N107" s="40" t="str">
        <f t="shared" si="13"/>
        <v>Zeile nicht bearbeitet</v>
      </c>
      <c r="O107" s="41" t="str">
        <f t="shared" si="14"/>
        <v>Leere Zellen</v>
      </c>
      <c r="P107" s="42"/>
      <c r="Q107" s="27" t="str">
        <f t="shared" si="20"/>
        <v/>
      </c>
      <c r="R107" s="82" t="str">
        <f t="shared" si="15"/>
        <v/>
      </c>
      <c r="S107" s="82" t="str">
        <f t="shared" si="16"/>
        <v/>
      </c>
      <c r="U107" s="82">
        <f t="shared" si="17"/>
        <v>0</v>
      </c>
      <c r="V107" s="82" t="str">
        <f t="shared" si="18"/>
        <v>Ja</v>
      </c>
    </row>
    <row r="108" spans="1:22" ht="24" customHeight="1" x14ac:dyDescent="0.25">
      <c r="A108" s="27">
        <v>99</v>
      </c>
      <c r="B108" s="114"/>
      <c r="C108" s="114"/>
      <c r="D108" s="178"/>
      <c r="E108" s="179"/>
      <c r="F108" s="179"/>
      <c r="G108" s="180"/>
      <c r="H108" s="176"/>
      <c r="I108" s="177"/>
      <c r="J108" s="85" t="str">
        <f t="shared" si="12"/>
        <v/>
      </c>
      <c r="K108" s="71" t="str">
        <f t="shared" si="19"/>
        <v/>
      </c>
      <c r="N108" s="40" t="str">
        <f t="shared" si="13"/>
        <v>Zeile nicht bearbeitet</v>
      </c>
      <c r="O108" s="41" t="str">
        <f t="shared" si="14"/>
        <v>Leere Zellen</v>
      </c>
      <c r="P108" s="42"/>
      <c r="Q108" s="27" t="str">
        <f t="shared" si="20"/>
        <v/>
      </c>
      <c r="R108" s="82" t="str">
        <f t="shared" si="15"/>
        <v/>
      </c>
      <c r="S108" s="82" t="str">
        <f t="shared" si="16"/>
        <v/>
      </c>
      <c r="U108" s="82">
        <f t="shared" si="17"/>
        <v>0</v>
      </c>
      <c r="V108" s="82" t="str">
        <f t="shared" si="18"/>
        <v>Ja</v>
      </c>
    </row>
    <row r="109" spans="1:22" ht="24" customHeight="1" x14ac:dyDescent="0.25">
      <c r="A109" s="27">
        <v>100</v>
      </c>
      <c r="B109" s="114"/>
      <c r="C109" s="114"/>
      <c r="D109" s="178"/>
      <c r="E109" s="179"/>
      <c r="F109" s="179"/>
      <c r="G109" s="180"/>
      <c r="H109" s="176"/>
      <c r="I109" s="177"/>
      <c r="J109" s="85" t="str">
        <f t="shared" si="12"/>
        <v/>
      </c>
      <c r="K109" s="71" t="str">
        <f t="shared" si="19"/>
        <v/>
      </c>
      <c r="N109" s="40" t="str">
        <f t="shared" si="13"/>
        <v>Zeile nicht bearbeitet</v>
      </c>
      <c r="O109" s="41" t="str">
        <f t="shared" si="14"/>
        <v>Leere Zellen</v>
      </c>
      <c r="P109" s="42"/>
      <c r="Q109" s="27" t="str">
        <f t="shared" si="20"/>
        <v/>
      </c>
      <c r="R109" s="82" t="str">
        <f t="shared" si="15"/>
        <v/>
      </c>
      <c r="S109" s="82" t="str">
        <f t="shared" si="16"/>
        <v/>
      </c>
      <c r="U109" s="82">
        <f t="shared" si="17"/>
        <v>0</v>
      </c>
      <c r="V109" s="82" t="str">
        <f t="shared" si="18"/>
        <v>Ja</v>
      </c>
    </row>
    <row r="110" spans="1:22" ht="24" customHeight="1" x14ac:dyDescent="0.25">
      <c r="A110" s="27">
        <v>101</v>
      </c>
      <c r="B110" s="114"/>
      <c r="C110" s="114"/>
      <c r="D110" s="178"/>
      <c r="E110" s="179"/>
      <c r="F110" s="179"/>
      <c r="G110" s="180"/>
      <c r="H110" s="176"/>
      <c r="I110" s="177"/>
      <c r="J110" s="85" t="str">
        <f t="shared" si="12"/>
        <v/>
      </c>
      <c r="K110" s="71" t="str">
        <f t="shared" si="19"/>
        <v/>
      </c>
      <c r="N110" s="40" t="str">
        <f t="shared" si="13"/>
        <v>Zeile nicht bearbeitet</v>
      </c>
      <c r="O110" s="41" t="str">
        <f t="shared" si="14"/>
        <v>Leere Zellen</v>
      </c>
      <c r="P110" s="42"/>
      <c r="Q110" s="27" t="str">
        <f t="shared" si="20"/>
        <v/>
      </c>
      <c r="R110" s="82" t="str">
        <f t="shared" si="15"/>
        <v/>
      </c>
      <c r="S110" s="82" t="str">
        <f t="shared" si="16"/>
        <v/>
      </c>
      <c r="U110" s="82">
        <f t="shared" si="17"/>
        <v>0</v>
      </c>
      <c r="V110" s="82" t="str">
        <f t="shared" si="18"/>
        <v>Ja</v>
      </c>
    </row>
    <row r="111" spans="1:22" ht="24" customHeight="1" x14ac:dyDescent="0.25">
      <c r="A111" s="27">
        <v>102</v>
      </c>
      <c r="B111" s="114"/>
      <c r="C111" s="114"/>
      <c r="D111" s="178"/>
      <c r="E111" s="179"/>
      <c r="F111" s="179"/>
      <c r="G111" s="180"/>
      <c r="H111" s="176"/>
      <c r="I111" s="177"/>
      <c r="J111" s="85" t="str">
        <f t="shared" si="12"/>
        <v/>
      </c>
      <c r="K111" s="71" t="str">
        <f t="shared" si="19"/>
        <v/>
      </c>
      <c r="N111" s="40" t="str">
        <f t="shared" si="13"/>
        <v>Zeile nicht bearbeitet</v>
      </c>
      <c r="O111" s="41" t="str">
        <f t="shared" si="14"/>
        <v>Leere Zellen</v>
      </c>
      <c r="P111" s="42"/>
      <c r="Q111" s="27" t="str">
        <f t="shared" si="20"/>
        <v/>
      </c>
      <c r="R111" s="82" t="str">
        <f t="shared" si="15"/>
        <v/>
      </c>
      <c r="S111" s="82" t="str">
        <f t="shared" si="16"/>
        <v/>
      </c>
      <c r="U111" s="82">
        <f t="shared" si="17"/>
        <v>0</v>
      </c>
      <c r="V111" s="82" t="str">
        <f t="shared" si="18"/>
        <v>Ja</v>
      </c>
    </row>
    <row r="112" spans="1:22" ht="24" customHeight="1" x14ac:dyDescent="0.25">
      <c r="A112" s="27">
        <v>103</v>
      </c>
      <c r="B112" s="114"/>
      <c r="C112" s="114"/>
      <c r="D112" s="178"/>
      <c r="E112" s="179"/>
      <c r="F112" s="179"/>
      <c r="G112" s="180"/>
      <c r="H112" s="176"/>
      <c r="I112" s="177"/>
      <c r="J112" s="85" t="str">
        <f t="shared" si="12"/>
        <v/>
      </c>
      <c r="K112" s="71" t="str">
        <f t="shared" si="19"/>
        <v/>
      </c>
      <c r="N112" s="40" t="str">
        <f t="shared" si="13"/>
        <v>Zeile nicht bearbeitet</v>
      </c>
      <c r="O112" s="41" t="str">
        <f t="shared" si="14"/>
        <v>Leere Zellen</v>
      </c>
      <c r="P112" s="42"/>
      <c r="Q112" s="27" t="str">
        <f t="shared" si="20"/>
        <v/>
      </c>
      <c r="R112" s="82" t="str">
        <f t="shared" si="15"/>
        <v/>
      </c>
      <c r="S112" s="82" t="str">
        <f t="shared" si="16"/>
        <v/>
      </c>
      <c r="U112" s="82">
        <f t="shared" si="17"/>
        <v>0</v>
      </c>
      <c r="V112" s="82" t="str">
        <f t="shared" si="18"/>
        <v>Ja</v>
      </c>
    </row>
    <row r="113" spans="1:22" ht="24" customHeight="1" x14ac:dyDescent="0.25">
      <c r="A113" s="27">
        <v>104</v>
      </c>
      <c r="B113" s="114"/>
      <c r="C113" s="114"/>
      <c r="D113" s="178"/>
      <c r="E113" s="179"/>
      <c r="F113" s="179"/>
      <c r="G113" s="180"/>
      <c r="H113" s="176"/>
      <c r="I113" s="177"/>
      <c r="J113" s="85" t="str">
        <f t="shared" si="12"/>
        <v/>
      </c>
      <c r="K113" s="71" t="str">
        <f t="shared" si="19"/>
        <v/>
      </c>
      <c r="N113" s="40" t="str">
        <f t="shared" si="13"/>
        <v>Zeile nicht bearbeitet</v>
      </c>
      <c r="O113" s="41" t="str">
        <f t="shared" si="14"/>
        <v>Leere Zellen</v>
      </c>
      <c r="P113" s="42"/>
      <c r="Q113" s="27" t="str">
        <f t="shared" si="20"/>
        <v/>
      </c>
      <c r="R113" s="82" t="str">
        <f t="shared" si="15"/>
        <v/>
      </c>
      <c r="S113" s="82" t="str">
        <f t="shared" si="16"/>
        <v/>
      </c>
      <c r="U113" s="82">
        <f t="shared" si="17"/>
        <v>0</v>
      </c>
      <c r="V113" s="82" t="str">
        <f t="shared" si="18"/>
        <v>Ja</v>
      </c>
    </row>
    <row r="114" spans="1:22" ht="24" customHeight="1" x14ac:dyDescent="0.25">
      <c r="A114" s="27">
        <v>105</v>
      </c>
      <c r="B114" s="114"/>
      <c r="C114" s="114"/>
      <c r="D114" s="178"/>
      <c r="E114" s="179"/>
      <c r="F114" s="179"/>
      <c r="G114" s="180"/>
      <c r="H114" s="176"/>
      <c r="I114" s="177"/>
      <c r="J114" s="85" t="str">
        <f t="shared" si="12"/>
        <v/>
      </c>
      <c r="K114" s="71" t="str">
        <f t="shared" si="19"/>
        <v/>
      </c>
      <c r="N114" s="40" t="str">
        <f t="shared" si="13"/>
        <v>Zeile nicht bearbeitet</v>
      </c>
      <c r="O114" s="41" t="str">
        <f t="shared" si="14"/>
        <v>Leere Zellen</v>
      </c>
      <c r="P114" s="42"/>
      <c r="Q114" s="27" t="str">
        <f t="shared" si="20"/>
        <v/>
      </c>
      <c r="R114" s="82" t="str">
        <f t="shared" si="15"/>
        <v/>
      </c>
      <c r="S114" s="82" t="str">
        <f t="shared" si="16"/>
        <v/>
      </c>
      <c r="U114" s="82">
        <f t="shared" si="17"/>
        <v>0</v>
      </c>
      <c r="V114" s="82" t="str">
        <f t="shared" si="18"/>
        <v>Ja</v>
      </c>
    </row>
    <row r="115" spans="1:22" ht="24" customHeight="1" x14ac:dyDescent="0.25">
      <c r="A115" s="27">
        <v>106</v>
      </c>
      <c r="B115" s="114"/>
      <c r="C115" s="114"/>
      <c r="D115" s="178"/>
      <c r="E115" s="179"/>
      <c r="F115" s="179"/>
      <c r="G115" s="180"/>
      <c r="H115" s="176"/>
      <c r="I115" s="177"/>
      <c r="J115" s="85" t="str">
        <f t="shared" si="12"/>
        <v/>
      </c>
      <c r="K115" s="71" t="str">
        <f t="shared" si="19"/>
        <v/>
      </c>
      <c r="N115" s="40" t="str">
        <f t="shared" si="13"/>
        <v>Zeile nicht bearbeitet</v>
      </c>
      <c r="O115" s="41" t="str">
        <f t="shared" si="14"/>
        <v>Leere Zellen</v>
      </c>
      <c r="P115" s="42"/>
      <c r="Q115" s="27" t="str">
        <f t="shared" si="20"/>
        <v/>
      </c>
      <c r="R115" s="82" t="str">
        <f t="shared" si="15"/>
        <v/>
      </c>
      <c r="S115" s="82" t="str">
        <f t="shared" si="16"/>
        <v/>
      </c>
      <c r="U115" s="82">
        <f t="shared" si="17"/>
        <v>0</v>
      </c>
      <c r="V115" s="82" t="str">
        <f t="shared" si="18"/>
        <v>Ja</v>
      </c>
    </row>
    <row r="116" spans="1:22" ht="24" customHeight="1" x14ac:dyDescent="0.25">
      <c r="A116" s="27">
        <v>107</v>
      </c>
      <c r="B116" s="114"/>
      <c r="C116" s="114"/>
      <c r="D116" s="178"/>
      <c r="E116" s="179"/>
      <c r="F116" s="179"/>
      <c r="G116" s="180"/>
      <c r="H116" s="176"/>
      <c r="I116" s="177"/>
      <c r="J116" s="85" t="str">
        <f t="shared" si="12"/>
        <v/>
      </c>
      <c r="K116" s="71" t="str">
        <f t="shared" si="19"/>
        <v/>
      </c>
      <c r="N116" s="40" t="str">
        <f t="shared" si="13"/>
        <v>Zeile nicht bearbeitet</v>
      </c>
      <c r="O116" s="41" t="str">
        <f t="shared" si="14"/>
        <v>Leere Zellen</v>
      </c>
      <c r="P116" s="42"/>
      <c r="Q116" s="27" t="str">
        <f t="shared" si="20"/>
        <v/>
      </c>
      <c r="R116" s="82" t="str">
        <f t="shared" si="15"/>
        <v/>
      </c>
      <c r="S116" s="82" t="str">
        <f t="shared" si="16"/>
        <v/>
      </c>
      <c r="U116" s="82">
        <f t="shared" si="17"/>
        <v>0</v>
      </c>
      <c r="V116" s="82" t="str">
        <f t="shared" si="18"/>
        <v>Ja</v>
      </c>
    </row>
    <row r="117" spans="1:22" ht="24" customHeight="1" x14ac:dyDescent="0.25">
      <c r="A117" s="27">
        <v>108</v>
      </c>
      <c r="B117" s="114"/>
      <c r="C117" s="114"/>
      <c r="D117" s="178"/>
      <c r="E117" s="179"/>
      <c r="F117" s="179"/>
      <c r="G117" s="180"/>
      <c r="H117" s="176"/>
      <c r="I117" s="177"/>
      <c r="J117" s="85" t="str">
        <f t="shared" si="12"/>
        <v/>
      </c>
      <c r="K117" s="71" t="str">
        <f t="shared" si="19"/>
        <v/>
      </c>
      <c r="N117" s="40" t="str">
        <f t="shared" si="13"/>
        <v>Zeile nicht bearbeitet</v>
      </c>
      <c r="O117" s="41" t="str">
        <f t="shared" si="14"/>
        <v>Leere Zellen</v>
      </c>
      <c r="P117" s="42"/>
      <c r="Q117" s="27" t="str">
        <f t="shared" si="20"/>
        <v/>
      </c>
      <c r="R117" s="82" t="str">
        <f t="shared" si="15"/>
        <v/>
      </c>
      <c r="S117" s="82" t="str">
        <f t="shared" si="16"/>
        <v/>
      </c>
      <c r="U117" s="82">
        <f t="shared" si="17"/>
        <v>0</v>
      </c>
      <c r="V117" s="82" t="str">
        <f t="shared" si="18"/>
        <v>Ja</v>
      </c>
    </row>
    <row r="118" spans="1:22" ht="24" customHeight="1" x14ac:dyDescent="0.25">
      <c r="A118" s="27">
        <v>109</v>
      </c>
      <c r="B118" s="114"/>
      <c r="C118" s="114"/>
      <c r="D118" s="178"/>
      <c r="E118" s="179"/>
      <c r="F118" s="179"/>
      <c r="G118" s="180"/>
      <c r="H118" s="176"/>
      <c r="I118" s="177"/>
      <c r="J118" s="85" t="str">
        <f t="shared" si="12"/>
        <v/>
      </c>
      <c r="K118" s="71" t="str">
        <f t="shared" si="19"/>
        <v/>
      </c>
      <c r="N118" s="40" t="str">
        <f t="shared" si="13"/>
        <v>Zeile nicht bearbeitet</v>
      </c>
      <c r="O118" s="41" t="str">
        <f t="shared" si="14"/>
        <v>Leere Zellen</v>
      </c>
      <c r="P118" s="42"/>
      <c r="Q118" s="27" t="str">
        <f t="shared" si="20"/>
        <v/>
      </c>
      <c r="R118" s="82" t="str">
        <f t="shared" si="15"/>
        <v/>
      </c>
      <c r="S118" s="82" t="str">
        <f t="shared" si="16"/>
        <v/>
      </c>
      <c r="U118" s="82">
        <f t="shared" si="17"/>
        <v>0</v>
      </c>
      <c r="V118" s="82" t="str">
        <f t="shared" si="18"/>
        <v>Ja</v>
      </c>
    </row>
    <row r="119" spans="1:22" ht="24" customHeight="1" x14ac:dyDescent="0.25">
      <c r="A119" s="27">
        <v>110</v>
      </c>
      <c r="B119" s="114"/>
      <c r="C119" s="114"/>
      <c r="D119" s="178"/>
      <c r="E119" s="179"/>
      <c r="F119" s="179"/>
      <c r="G119" s="180"/>
      <c r="H119" s="176"/>
      <c r="I119" s="177"/>
      <c r="J119" s="85" t="str">
        <f t="shared" si="12"/>
        <v/>
      </c>
      <c r="K119" s="71" t="str">
        <f t="shared" si="19"/>
        <v/>
      </c>
      <c r="N119" s="40" t="str">
        <f t="shared" si="13"/>
        <v>Zeile nicht bearbeitet</v>
      </c>
      <c r="O119" s="41" t="str">
        <f t="shared" si="14"/>
        <v>Leere Zellen</v>
      </c>
      <c r="P119" s="42"/>
      <c r="Q119" s="27" t="str">
        <f t="shared" si="20"/>
        <v/>
      </c>
      <c r="R119" s="82" t="str">
        <f t="shared" si="15"/>
        <v/>
      </c>
      <c r="S119" s="82" t="str">
        <f t="shared" si="16"/>
        <v/>
      </c>
      <c r="U119" s="82">
        <f t="shared" si="17"/>
        <v>0</v>
      </c>
      <c r="V119" s="82" t="str">
        <f t="shared" si="18"/>
        <v>Ja</v>
      </c>
    </row>
    <row r="120" spans="1:22" ht="24" customHeight="1" x14ac:dyDescent="0.25">
      <c r="A120" s="27">
        <v>111</v>
      </c>
      <c r="B120" s="114"/>
      <c r="C120" s="114"/>
      <c r="D120" s="178"/>
      <c r="E120" s="179"/>
      <c r="F120" s="179"/>
      <c r="G120" s="180"/>
      <c r="H120" s="176"/>
      <c r="I120" s="177"/>
      <c r="J120" s="85" t="str">
        <f t="shared" si="12"/>
        <v/>
      </c>
      <c r="K120" s="71" t="str">
        <f t="shared" si="19"/>
        <v/>
      </c>
      <c r="N120" s="40" t="str">
        <f t="shared" si="13"/>
        <v>Zeile nicht bearbeitet</v>
      </c>
      <c r="O120" s="41" t="str">
        <f t="shared" si="14"/>
        <v>Leere Zellen</v>
      </c>
      <c r="P120" s="42"/>
      <c r="Q120" s="27" t="str">
        <f t="shared" si="20"/>
        <v/>
      </c>
      <c r="R120" s="82" t="str">
        <f t="shared" si="15"/>
        <v/>
      </c>
      <c r="S120" s="82" t="str">
        <f t="shared" si="16"/>
        <v/>
      </c>
      <c r="U120" s="82">
        <f t="shared" si="17"/>
        <v>0</v>
      </c>
      <c r="V120" s="82" t="str">
        <f t="shared" si="18"/>
        <v>Ja</v>
      </c>
    </row>
    <row r="121" spans="1:22" ht="24" customHeight="1" x14ac:dyDescent="0.25">
      <c r="A121" s="27">
        <v>112</v>
      </c>
      <c r="B121" s="114"/>
      <c r="C121" s="114"/>
      <c r="D121" s="178"/>
      <c r="E121" s="179"/>
      <c r="F121" s="179"/>
      <c r="G121" s="180"/>
      <c r="H121" s="176"/>
      <c r="I121" s="177"/>
      <c r="J121" s="85" t="str">
        <f t="shared" si="12"/>
        <v/>
      </c>
      <c r="K121" s="71" t="str">
        <f t="shared" si="19"/>
        <v/>
      </c>
      <c r="N121" s="40" t="str">
        <f t="shared" si="13"/>
        <v>Zeile nicht bearbeitet</v>
      </c>
      <c r="O121" s="41" t="str">
        <f t="shared" si="14"/>
        <v>Leere Zellen</v>
      </c>
      <c r="P121" s="42"/>
      <c r="Q121" s="27" t="str">
        <f t="shared" si="20"/>
        <v/>
      </c>
      <c r="R121" s="82" t="str">
        <f t="shared" si="15"/>
        <v/>
      </c>
      <c r="S121" s="82" t="str">
        <f t="shared" si="16"/>
        <v/>
      </c>
      <c r="U121" s="82">
        <f t="shared" si="17"/>
        <v>0</v>
      </c>
      <c r="V121" s="82" t="str">
        <f t="shared" si="18"/>
        <v>Ja</v>
      </c>
    </row>
    <row r="122" spans="1:22" ht="24" customHeight="1" x14ac:dyDescent="0.25">
      <c r="A122" s="27">
        <v>113</v>
      </c>
      <c r="B122" s="114"/>
      <c r="C122" s="114"/>
      <c r="D122" s="178"/>
      <c r="E122" s="179"/>
      <c r="F122" s="179"/>
      <c r="G122" s="180"/>
      <c r="H122" s="176"/>
      <c r="I122" s="177"/>
      <c r="J122" s="85" t="str">
        <f t="shared" si="12"/>
        <v/>
      </c>
      <c r="K122" s="71" t="str">
        <f t="shared" si="19"/>
        <v/>
      </c>
      <c r="N122" s="40" t="str">
        <f t="shared" si="13"/>
        <v>Zeile nicht bearbeitet</v>
      </c>
      <c r="O122" s="41" t="str">
        <f t="shared" si="14"/>
        <v>Leere Zellen</v>
      </c>
      <c r="P122" s="42"/>
      <c r="Q122" s="27" t="str">
        <f t="shared" si="20"/>
        <v/>
      </c>
      <c r="R122" s="82" t="str">
        <f t="shared" si="15"/>
        <v/>
      </c>
      <c r="S122" s="82" t="str">
        <f t="shared" si="16"/>
        <v/>
      </c>
      <c r="U122" s="82">
        <f t="shared" si="17"/>
        <v>0</v>
      </c>
      <c r="V122" s="82" t="str">
        <f t="shared" si="18"/>
        <v>Ja</v>
      </c>
    </row>
    <row r="123" spans="1:22" ht="24" customHeight="1" x14ac:dyDescent="0.25">
      <c r="A123" s="27">
        <v>114</v>
      </c>
      <c r="B123" s="114"/>
      <c r="C123" s="114"/>
      <c r="D123" s="178"/>
      <c r="E123" s="179"/>
      <c r="F123" s="179"/>
      <c r="G123" s="180"/>
      <c r="H123" s="176"/>
      <c r="I123" s="177"/>
      <c r="J123" s="85" t="str">
        <f t="shared" si="12"/>
        <v/>
      </c>
      <c r="K123" s="71" t="str">
        <f t="shared" si="19"/>
        <v/>
      </c>
      <c r="N123" s="40" t="str">
        <f t="shared" si="13"/>
        <v>Zeile nicht bearbeitet</v>
      </c>
      <c r="O123" s="41" t="str">
        <f t="shared" si="14"/>
        <v>Leere Zellen</v>
      </c>
      <c r="P123" s="42"/>
      <c r="Q123" s="27" t="str">
        <f t="shared" si="20"/>
        <v/>
      </c>
      <c r="R123" s="82" t="str">
        <f t="shared" si="15"/>
        <v/>
      </c>
      <c r="S123" s="82" t="str">
        <f t="shared" si="16"/>
        <v/>
      </c>
      <c r="U123" s="82">
        <f t="shared" si="17"/>
        <v>0</v>
      </c>
      <c r="V123" s="82" t="str">
        <f t="shared" si="18"/>
        <v>Ja</v>
      </c>
    </row>
    <row r="124" spans="1:22" ht="24" customHeight="1" x14ac:dyDescent="0.25">
      <c r="A124" s="27">
        <v>115</v>
      </c>
      <c r="B124" s="114"/>
      <c r="C124" s="114"/>
      <c r="D124" s="178"/>
      <c r="E124" s="179"/>
      <c r="F124" s="179"/>
      <c r="G124" s="180"/>
      <c r="H124" s="176"/>
      <c r="I124" s="177"/>
      <c r="J124" s="85" t="str">
        <f t="shared" si="12"/>
        <v/>
      </c>
      <c r="K124" s="71" t="str">
        <f t="shared" si="19"/>
        <v/>
      </c>
      <c r="N124" s="40" t="str">
        <f t="shared" si="13"/>
        <v>Zeile nicht bearbeitet</v>
      </c>
      <c r="O124" s="41" t="str">
        <f t="shared" si="14"/>
        <v>Leere Zellen</v>
      </c>
      <c r="P124" s="42"/>
      <c r="Q124" s="27" t="str">
        <f t="shared" si="20"/>
        <v/>
      </c>
      <c r="R124" s="82" t="str">
        <f t="shared" si="15"/>
        <v/>
      </c>
      <c r="S124" s="82" t="str">
        <f t="shared" si="16"/>
        <v/>
      </c>
      <c r="U124" s="82">
        <f t="shared" si="17"/>
        <v>0</v>
      </c>
      <c r="V124" s="82" t="str">
        <f t="shared" si="18"/>
        <v>Ja</v>
      </c>
    </row>
    <row r="125" spans="1:22" ht="24" customHeight="1" x14ac:dyDescent="0.25">
      <c r="A125" s="27">
        <v>116</v>
      </c>
      <c r="B125" s="114"/>
      <c r="C125" s="114"/>
      <c r="D125" s="178"/>
      <c r="E125" s="179"/>
      <c r="F125" s="179"/>
      <c r="G125" s="180"/>
      <c r="H125" s="176"/>
      <c r="I125" s="177"/>
      <c r="J125" s="85" t="str">
        <f t="shared" si="12"/>
        <v/>
      </c>
      <c r="K125" s="71" t="str">
        <f t="shared" si="19"/>
        <v/>
      </c>
      <c r="N125" s="40" t="str">
        <f t="shared" si="13"/>
        <v>Zeile nicht bearbeitet</v>
      </c>
      <c r="O125" s="41" t="str">
        <f t="shared" si="14"/>
        <v>Leere Zellen</v>
      </c>
      <c r="P125" s="42"/>
      <c r="Q125" s="27" t="str">
        <f t="shared" si="20"/>
        <v/>
      </c>
      <c r="R125" s="82" t="str">
        <f t="shared" si="15"/>
        <v/>
      </c>
      <c r="S125" s="82" t="str">
        <f t="shared" si="16"/>
        <v/>
      </c>
      <c r="U125" s="82">
        <f t="shared" si="17"/>
        <v>0</v>
      </c>
      <c r="V125" s="82" t="str">
        <f t="shared" si="18"/>
        <v>Ja</v>
      </c>
    </row>
    <row r="126" spans="1:22" ht="24" customHeight="1" x14ac:dyDescent="0.25">
      <c r="A126" s="27">
        <v>117</v>
      </c>
      <c r="B126" s="114"/>
      <c r="C126" s="114"/>
      <c r="D126" s="178"/>
      <c r="E126" s="179"/>
      <c r="F126" s="179"/>
      <c r="G126" s="180"/>
      <c r="H126" s="176"/>
      <c r="I126" s="177"/>
      <c r="J126" s="85" t="str">
        <f t="shared" si="12"/>
        <v/>
      </c>
      <c r="K126" s="71" t="str">
        <f t="shared" si="19"/>
        <v/>
      </c>
      <c r="N126" s="40" t="str">
        <f t="shared" si="13"/>
        <v>Zeile nicht bearbeitet</v>
      </c>
      <c r="O126" s="41" t="str">
        <f t="shared" si="14"/>
        <v>Leere Zellen</v>
      </c>
      <c r="P126" s="42"/>
      <c r="Q126" s="27" t="str">
        <f t="shared" si="20"/>
        <v/>
      </c>
      <c r="R126" s="82" t="str">
        <f t="shared" si="15"/>
        <v/>
      </c>
      <c r="S126" s="82" t="str">
        <f t="shared" si="16"/>
        <v/>
      </c>
      <c r="U126" s="82">
        <f t="shared" si="17"/>
        <v>0</v>
      </c>
      <c r="V126" s="82" t="str">
        <f t="shared" si="18"/>
        <v>Ja</v>
      </c>
    </row>
    <row r="127" spans="1:22" ht="24" customHeight="1" x14ac:dyDescent="0.25">
      <c r="A127" s="27">
        <v>118</v>
      </c>
      <c r="B127" s="114"/>
      <c r="C127" s="114"/>
      <c r="D127" s="178"/>
      <c r="E127" s="179"/>
      <c r="F127" s="179"/>
      <c r="G127" s="180"/>
      <c r="H127" s="176"/>
      <c r="I127" s="177"/>
      <c r="J127" s="85" t="str">
        <f t="shared" si="12"/>
        <v/>
      </c>
      <c r="K127" s="71" t="str">
        <f t="shared" si="19"/>
        <v/>
      </c>
      <c r="N127" s="40" t="str">
        <f t="shared" si="13"/>
        <v>Zeile nicht bearbeitet</v>
      </c>
      <c r="O127" s="41" t="str">
        <f t="shared" si="14"/>
        <v>Leere Zellen</v>
      </c>
      <c r="P127" s="42"/>
      <c r="Q127" s="27" t="str">
        <f t="shared" si="20"/>
        <v/>
      </c>
      <c r="R127" s="82" t="str">
        <f t="shared" si="15"/>
        <v/>
      </c>
      <c r="S127" s="82" t="str">
        <f t="shared" si="16"/>
        <v/>
      </c>
      <c r="U127" s="82">
        <f t="shared" si="17"/>
        <v>0</v>
      </c>
      <c r="V127" s="82" t="str">
        <f t="shared" si="18"/>
        <v>Ja</v>
      </c>
    </row>
    <row r="128" spans="1:22" ht="24" customHeight="1" x14ac:dyDescent="0.25">
      <c r="A128" s="27">
        <v>119</v>
      </c>
      <c r="B128" s="114"/>
      <c r="C128" s="114"/>
      <c r="D128" s="178"/>
      <c r="E128" s="179"/>
      <c r="F128" s="179"/>
      <c r="G128" s="180"/>
      <c r="H128" s="176"/>
      <c r="I128" s="177"/>
      <c r="J128" s="85" t="str">
        <f t="shared" si="12"/>
        <v/>
      </c>
      <c r="K128" s="71" t="str">
        <f t="shared" si="19"/>
        <v/>
      </c>
      <c r="N128" s="40" t="str">
        <f t="shared" si="13"/>
        <v>Zeile nicht bearbeitet</v>
      </c>
      <c r="O128" s="41" t="str">
        <f t="shared" si="14"/>
        <v>Leere Zellen</v>
      </c>
      <c r="P128" s="42"/>
      <c r="Q128" s="27" t="str">
        <f t="shared" si="20"/>
        <v/>
      </c>
      <c r="R128" s="82" t="str">
        <f t="shared" si="15"/>
        <v/>
      </c>
      <c r="S128" s="82" t="str">
        <f t="shared" si="16"/>
        <v/>
      </c>
      <c r="U128" s="82">
        <f t="shared" si="17"/>
        <v>0</v>
      </c>
      <c r="V128" s="82" t="str">
        <f t="shared" si="18"/>
        <v>Ja</v>
      </c>
    </row>
    <row r="129" spans="1:22" ht="24" customHeight="1" x14ac:dyDescent="0.25">
      <c r="A129" s="27">
        <v>120</v>
      </c>
      <c r="B129" s="114"/>
      <c r="C129" s="114"/>
      <c r="D129" s="178"/>
      <c r="E129" s="179"/>
      <c r="F129" s="179"/>
      <c r="G129" s="180"/>
      <c r="H129" s="176"/>
      <c r="I129" s="177"/>
      <c r="J129" s="85" t="str">
        <f t="shared" si="12"/>
        <v/>
      </c>
      <c r="K129" s="71" t="str">
        <f t="shared" si="19"/>
        <v/>
      </c>
      <c r="N129" s="40" t="str">
        <f t="shared" si="13"/>
        <v>Zeile nicht bearbeitet</v>
      </c>
      <c r="O129" s="41" t="str">
        <f t="shared" si="14"/>
        <v>Leere Zellen</v>
      </c>
      <c r="P129" s="42"/>
      <c r="Q129" s="27" t="str">
        <f t="shared" si="20"/>
        <v/>
      </c>
      <c r="R129" s="82" t="str">
        <f t="shared" si="15"/>
        <v/>
      </c>
      <c r="S129" s="82" t="str">
        <f t="shared" si="16"/>
        <v/>
      </c>
      <c r="U129" s="82">
        <f t="shared" si="17"/>
        <v>0</v>
      </c>
      <c r="V129" s="82" t="str">
        <f t="shared" si="18"/>
        <v>Ja</v>
      </c>
    </row>
    <row r="130" spans="1:22" ht="24" customHeight="1" x14ac:dyDescent="0.25">
      <c r="A130" s="27">
        <v>121</v>
      </c>
      <c r="B130" s="114"/>
      <c r="C130" s="114"/>
      <c r="D130" s="178"/>
      <c r="E130" s="179"/>
      <c r="F130" s="179"/>
      <c r="G130" s="180"/>
      <c r="H130" s="176"/>
      <c r="I130" s="177"/>
      <c r="J130" s="85" t="str">
        <f t="shared" si="12"/>
        <v/>
      </c>
      <c r="K130" s="71" t="str">
        <f t="shared" si="19"/>
        <v/>
      </c>
      <c r="N130" s="40" t="str">
        <f t="shared" si="13"/>
        <v>Zeile nicht bearbeitet</v>
      </c>
      <c r="O130" s="41" t="str">
        <f t="shared" si="14"/>
        <v>Leere Zellen</v>
      </c>
      <c r="P130" s="42"/>
      <c r="Q130" s="27" t="str">
        <f t="shared" si="20"/>
        <v/>
      </c>
      <c r="R130" s="82" t="str">
        <f t="shared" si="15"/>
        <v/>
      </c>
      <c r="S130" s="82" t="str">
        <f t="shared" si="16"/>
        <v/>
      </c>
      <c r="U130" s="82">
        <f t="shared" si="17"/>
        <v>0</v>
      </c>
      <c r="V130" s="82" t="str">
        <f t="shared" si="18"/>
        <v>Ja</v>
      </c>
    </row>
    <row r="131" spans="1:22" ht="24" customHeight="1" x14ac:dyDescent="0.25">
      <c r="A131" s="27">
        <v>122</v>
      </c>
      <c r="B131" s="114"/>
      <c r="C131" s="114"/>
      <c r="D131" s="178"/>
      <c r="E131" s="179"/>
      <c r="F131" s="179"/>
      <c r="G131" s="180"/>
      <c r="H131" s="176"/>
      <c r="I131" s="177"/>
      <c r="J131" s="85" t="str">
        <f t="shared" si="12"/>
        <v/>
      </c>
      <c r="K131" s="71" t="str">
        <f t="shared" si="19"/>
        <v/>
      </c>
      <c r="N131" s="40" t="str">
        <f t="shared" si="13"/>
        <v>Zeile nicht bearbeitet</v>
      </c>
      <c r="O131" s="41" t="str">
        <f t="shared" si="14"/>
        <v>Leere Zellen</v>
      </c>
      <c r="P131" s="42"/>
      <c r="Q131" s="27" t="str">
        <f t="shared" si="20"/>
        <v/>
      </c>
      <c r="R131" s="82" t="str">
        <f t="shared" si="15"/>
        <v/>
      </c>
      <c r="S131" s="82" t="str">
        <f t="shared" si="16"/>
        <v/>
      </c>
      <c r="U131" s="82">
        <f t="shared" si="17"/>
        <v>0</v>
      </c>
      <c r="V131" s="82" t="str">
        <f t="shared" si="18"/>
        <v>Ja</v>
      </c>
    </row>
    <row r="132" spans="1:22" ht="24" customHeight="1" x14ac:dyDescent="0.25">
      <c r="A132" s="27">
        <v>123</v>
      </c>
      <c r="B132" s="114"/>
      <c r="C132" s="114"/>
      <c r="D132" s="178"/>
      <c r="E132" s="179"/>
      <c r="F132" s="179"/>
      <c r="G132" s="180"/>
      <c r="H132" s="176"/>
      <c r="I132" s="177"/>
      <c r="J132" s="85" t="str">
        <f t="shared" si="12"/>
        <v/>
      </c>
      <c r="K132" s="71" t="str">
        <f t="shared" si="19"/>
        <v/>
      </c>
      <c r="N132" s="40" t="str">
        <f t="shared" si="13"/>
        <v>Zeile nicht bearbeitet</v>
      </c>
      <c r="O132" s="41" t="str">
        <f t="shared" si="14"/>
        <v>Leere Zellen</v>
      </c>
      <c r="P132" s="42"/>
      <c r="Q132" s="27" t="str">
        <f t="shared" si="20"/>
        <v/>
      </c>
      <c r="R132" s="82" t="str">
        <f t="shared" si="15"/>
        <v/>
      </c>
      <c r="S132" s="82" t="str">
        <f t="shared" si="16"/>
        <v/>
      </c>
      <c r="U132" s="82">
        <f t="shared" si="17"/>
        <v>0</v>
      </c>
      <c r="V132" s="82" t="str">
        <f t="shared" si="18"/>
        <v>Ja</v>
      </c>
    </row>
    <row r="133" spans="1:22" ht="24" customHeight="1" x14ac:dyDescent="0.25">
      <c r="A133" s="27">
        <v>124</v>
      </c>
      <c r="B133" s="114"/>
      <c r="C133" s="114"/>
      <c r="D133" s="178"/>
      <c r="E133" s="179"/>
      <c r="F133" s="179"/>
      <c r="G133" s="180"/>
      <c r="H133" s="176"/>
      <c r="I133" s="177"/>
      <c r="J133" s="85" t="str">
        <f t="shared" si="12"/>
        <v/>
      </c>
      <c r="K133" s="71" t="str">
        <f t="shared" si="19"/>
        <v/>
      </c>
      <c r="N133" s="40" t="str">
        <f t="shared" si="13"/>
        <v>Zeile nicht bearbeitet</v>
      </c>
      <c r="O133" s="41" t="str">
        <f t="shared" si="14"/>
        <v>Leere Zellen</v>
      </c>
      <c r="P133" s="42"/>
      <c r="Q133" s="27" t="str">
        <f t="shared" si="20"/>
        <v/>
      </c>
      <c r="R133" s="82" t="str">
        <f t="shared" si="15"/>
        <v/>
      </c>
      <c r="S133" s="82" t="str">
        <f t="shared" si="16"/>
        <v/>
      </c>
      <c r="U133" s="82">
        <f t="shared" si="17"/>
        <v>0</v>
      </c>
      <c r="V133" s="82" t="str">
        <f t="shared" si="18"/>
        <v>Ja</v>
      </c>
    </row>
    <row r="134" spans="1:22" ht="24" customHeight="1" x14ac:dyDescent="0.25">
      <c r="A134" s="27">
        <v>125</v>
      </c>
      <c r="B134" s="114"/>
      <c r="C134" s="114"/>
      <c r="D134" s="178"/>
      <c r="E134" s="179"/>
      <c r="F134" s="179"/>
      <c r="G134" s="180"/>
      <c r="H134" s="176"/>
      <c r="I134" s="177"/>
      <c r="J134" s="85" t="str">
        <f t="shared" si="12"/>
        <v/>
      </c>
      <c r="K134" s="71" t="str">
        <f t="shared" si="19"/>
        <v/>
      </c>
      <c r="N134" s="40" t="str">
        <f t="shared" si="13"/>
        <v>Zeile nicht bearbeitet</v>
      </c>
      <c r="O134" s="41" t="str">
        <f t="shared" si="14"/>
        <v>Leere Zellen</v>
      </c>
      <c r="P134" s="42"/>
      <c r="Q134" s="27" t="str">
        <f t="shared" si="20"/>
        <v/>
      </c>
      <c r="R134" s="82" t="str">
        <f t="shared" si="15"/>
        <v/>
      </c>
      <c r="S134" s="82" t="str">
        <f t="shared" si="16"/>
        <v/>
      </c>
      <c r="U134" s="82">
        <f t="shared" si="17"/>
        <v>0</v>
      </c>
      <c r="V134" s="82" t="str">
        <f t="shared" si="18"/>
        <v>Ja</v>
      </c>
    </row>
    <row r="135" spans="1:22" ht="24" customHeight="1" x14ac:dyDescent="0.25">
      <c r="A135" s="27">
        <v>126</v>
      </c>
      <c r="B135" s="114"/>
      <c r="C135" s="114"/>
      <c r="D135" s="178"/>
      <c r="E135" s="179"/>
      <c r="F135" s="179"/>
      <c r="G135" s="180"/>
      <c r="H135" s="176"/>
      <c r="I135" s="177"/>
      <c r="J135" s="85" t="str">
        <f t="shared" si="12"/>
        <v/>
      </c>
      <c r="K135" s="71" t="str">
        <f t="shared" si="19"/>
        <v/>
      </c>
      <c r="N135" s="40" t="str">
        <f t="shared" si="13"/>
        <v>Zeile nicht bearbeitet</v>
      </c>
      <c r="O135" s="41" t="str">
        <f t="shared" si="14"/>
        <v>Leere Zellen</v>
      </c>
      <c r="P135" s="42"/>
      <c r="Q135" s="27" t="str">
        <f t="shared" si="20"/>
        <v/>
      </c>
      <c r="R135" s="82" t="str">
        <f t="shared" si="15"/>
        <v/>
      </c>
      <c r="S135" s="82" t="str">
        <f t="shared" si="16"/>
        <v/>
      </c>
      <c r="U135" s="82">
        <f t="shared" si="17"/>
        <v>0</v>
      </c>
      <c r="V135" s="82" t="str">
        <f t="shared" si="18"/>
        <v>Ja</v>
      </c>
    </row>
    <row r="136" spans="1:22" ht="24" customHeight="1" x14ac:dyDescent="0.25">
      <c r="A136" s="27">
        <v>127</v>
      </c>
      <c r="B136" s="114"/>
      <c r="C136" s="114"/>
      <c r="D136" s="178"/>
      <c r="E136" s="179"/>
      <c r="F136" s="179"/>
      <c r="G136" s="180"/>
      <c r="H136" s="176"/>
      <c r="I136" s="177"/>
      <c r="J136" s="85" t="str">
        <f t="shared" si="12"/>
        <v/>
      </c>
      <c r="K136" s="71" t="str">
        <f t="shared" si="19"/>
        <v/>
      </c>
      <c r="N136" s="40" t="str">
        <f t="shared" si="13"/>
        <v>Zeile nicht bearbeitet</v>
      </c>
      <c r="O136" s="41" t="str">
        <f t="shared" si="14"/>
        <v>Leere Zellen</v>
      </c>
      <c r="P136" s="42"/>
      <c r="Q136" s="27" t="str">
        <f t="shared" si="20"/>
        <v/>
      </c>
      <c r="R136" s="82" t="str">
        <f t="shared" si="15"/>
        <v/>
      </c>
      <c r="S136" s="82" t="str">
        <f t="shared" si="16"/>
        <v/>
      </c>
      <c r="U136" s="82">
        <f t="shared" si="17"/>
        <v>0</v>
      </c>
      <c r="V136" s="82" t="str">
        <f t="shared" si="18"/>
        <v>Ja</v>
      </c>
    </row>
    <row r="137" spans="1:22" ht="24" customHeight="1" x14ac:dyDescent="0.25">
      <c r="A137" s="27">
        <v>128</v>
      </c>
      <c r="B137" s="114"/>
      <c r="C137" s="114"/>
      <c r="D137" s="178"/>
      <c r="E137" s="179"/>
      <c r="F137" s="179"/>
      <c r="G137" s="180"/>
      <c r="H137" s="176"/>
      <c r="I137" s="177"/>
      <c r="J137" s="85" t="str">
        <f t="shared" si="12"/>
        <v/>
      </c>
      <c r="K137" s="71" t="str">
        <f t="shared" si="19"/>
        <v/>
      </c>
      <c r="N137" s="40" t="str">
        <f t="shared" si="13"/>
        <v>Zeile nicht bearbeitet</v>
      </c>
      <c r="O137" s="41" t="str">
        <f t="shared" si="14"/>
        <v>Leere Zellen</v>
      </c>
      <c r="P137" s="42"/>
      <c r="Q137" s="27" t="str">
        <f t="shared" si="20"/>
        <v/>
      </c>
      <c r="R137" s="82" t="str">
        <f t="shared" si="15"/>
        <v/>
      </c>
      <c r="S137" s="82" t="str">
        <f t="shared" si="16"/>
        <v/>
      </c>
      <c r="U137" s="82">
        <f t="shared" si="17"/>
        <v>0</v>
      </c>
      <c r="V137" s="82" t="str">
        <f t="shared" si="18"/>
        <v>Ja</v>
      </c>
    </row>
    <row r="138" spans="1:22" ht="24" customHeight="1" x14ac:dyDescent="0.25">
      <c r="A138" s="27">
        <v>129</v>
      </c>
      <c r="B138" s="114"/>
      <c r="C138" s="114"/>
      <c r="D138" s="178"/>
      <c r="E138" s="179"/>
      <c r="F138" s="179"/>
      <c r="G138" s="180"/>
      <c r="H138" s="176"/>
      <c r="I138" s="177"/>
      <c r="J138" s="85" t="str">
        <f t="shared" si="12"/>
        <v/>
      </c>
      <c r="K138" s="71" t="str">
        <f t="shared" si="19"/>
        <v/>
      </c>
      <c r="N138" s="40" t="str">
        <f t="shared" si="13"/>
        <v>Zeile nicht bearbeitet</v>
      </c>
      <c r="O138" s="41" t="str">
        <f t="shared" si="14"/>
        <v>Leere Zellen</v>
      </c>
      <c r="P138" s="42"/>
      <c r="Q138" s="27" t="str">
        <f t="shared" ref="Q138:Q174" si="21">IF(B138="","",YEAR(B138))</f>
        <v/>
      </c>
      <c r="R138" s="82" t="str">
        <f t="shared" si="15"/>
        <v/>
      </c>
      <c r="S138" s="82" t="str">
        <f t="shared" si="16"/>
        <v/>
      </c>
      <c r="U138" s="82">
        <f t="shared" si="17"/>
        <v>0</v>
      </c>
      <c r="V138" s="82" t="str">
        <f t="shared" si="18"/>
        <v>Ja</v>
      </c>
    </row>
    <row r="139" spans="1:22" ht="24" customHeight="1" x14ac:dyDescent="0.25">
      <c r="A139" s="27">
        <v>130</v>
      </c>
      <c r="B139" s="114"/>
      <c r="C139" s="114"/>
      <c r="D139" s="178"/>
      <c r="E139" s="179"/>
      <c r="F139" s="179"/>
      <c r="G139" s="180"/>
      <c r="H139" s="176"/>
      <c r="I139" s="177"/>
      <c r="J139" s="85" t="str">
        <f t="shared" ref="J139:J202" si="22">IF(S139="Duplikat","Bitte Plausibilität prüfen","")</f>
        <v/>
      </c>
      <c r="K139" s="71" t="str">
        <f t="shared" si="19"/>
        <v/>
      </c>
      <c r="N139" s="40" t="str">
        <f t="shared" ref="N139:N202" si="23">IF(OR(B139&lt;&gt;"",C139&lt;&gt;"",D139&lt;&gt;"",H139&lt;&gt;""),"Zeile bearbeitet","Zeile nicht bearbeitet")</f>
        <v>Zeile nicht bearbeitet</v>
      </c>
      <c r="O139" s="41" t="str">
        <f t="shared" ref="O139:O202" si="24">IF(OR(B139="",C139="",D139="",H139=""),"Leere Zellen","Keine leere Zellen")</f>
        <v>Leere Zellen</v>
      </c>
      <c r="P139" s="42"/>
      <c r="Q139" s="27" t="str">
        <f t="shared" si="21"/>
        <v/>
      </c>
      <c r="R139" s="82" t="str">
        <f t="shared" ref="R139:R202" si="25">IF(B139="","",IF(COUNTIF($B$10:$B$209,B139)&gt;1,"Duplikat","Unikat"))</f>
        <v/>
      </c>
      <c r="S139" s="82" t="str">
        <f t="shared" ref="S139:S202" si="26">IF(C139="","",IF(COUNTIF($C$10:$C$209,C139)&gt;1,"Duplikat","Unikat"))</f>
        <v/>
      </c>
      <c r="U139" s="82">
        <f t="shared" ref="U139:U202" si="27">IF(S139="Duplikat",1,0)</f>
        <v>0</v>
      </c>
      <c r="V139" s="82" t="str">
        <f t="shared" ref="V139:V202" si="28">IF(AND(U139=0,OR($J$6="",$J$6&lt;&gt;"")),"Ja",IF(AND(U139=1,$J$6&lt;&gt;""),"Ja","Nein"))</f>
        <v>Ja</v>
      </c>
    </row>
    <row r="140" spans="1:22" ht="24" customHeight="1" x14ac:dyDescent="0.25">
      <c r="A140" s="27">
        <v>131</v>
      </c>
      <c r="B140" s="114"/>
      <c r="C140" s="114"/>
      <c r="D140" s="178"/>
      <c r="E140" s="179"/>
      <c r="F140" s="179"/>
      <c r="G140" s="180"/>
      <c r="H140" s="176"/>
      <c r="I140" s="177"/>
      <c r="J140" s="85" t="str">
        <f t="shared" si="22"/>
        <v/>
      </c>
      <c r="K140" s="71" t="str">
        <f t="shared" si="19"/>
        <v/>
      </c>
      <c r="N140" s="40" t="str">
        <f t="shared" si="23"/>
        <v>Zeile nicht bearbeitet</v>
      </c>
      <c r="O140" s="41" t="str">
        <f t="shared" si="24"/>
        <v>Leere Zellen</v>
      </c>
      <c r="P140" s="42"/>
      <c r="Q140" s="27" t="str">
        <f t="shared" si="21"/>
        <v/>
      </c>
      <c r="R140" s="82" t="str">
        <f t="shared" si="25"/>
        <v/>
      </c>
      <c r="S140" s="82" t="str">
        <f t="shared" si="26"/>
        <v/>
      </c>
      <c r="U140" s="82">
        <f t="shared" si="27"/>
        <v>0</v>
      </c>
      <c r="V140" s="82" t="str">
        <f t="shared" si="28"/>
        <v>Ja</v>
      </c>
    </row>
    <row r="141" spans="1:22" ht="24" customHeight="1" x14ac:dyDescent="0.25">
      <c r="A141" s="27">
        <v>132</v>
      </c>
      <c r="B141" s="114"/>
      <c r="C141" s="114"/>
      <c r="D141" s="178"/>
      <c r="E141" s="179"/>
      <c r="F141" s="179"/>
      <c r="G141" s="180"/>
      <c r="H141" s="176"/>
      <c r="I141" s="177"/>
      <c r="J141" s="85" t="str">
        <f t="shared" si="22"/>
        <v/>
      </c>
      <c r="K141" s="71" t="str">
        <f t="shared" si="19"/>
        <v/>
      </c>
      <c r="N141" s="40" t="str">
        <f t="shared" si="23"/>
        <v>Zeile nicht bearbeitet</v>
      </c>
      <c r="O141" s="41" t="str">
        <f t="shared" si="24"/>
        <v>Leere Zellen</v>
      </c>
      <c r="P141" s="42"/>
      <c r="Q141" s="27" t="str">
        <f t="shared" si="21"/>
        <v/>
      </c>
      <c r="R141" s="82" t="str">
        <f t="shared" si="25"/>
        <v/>
      </c>
      <c r="S141" s="82" t="str">
        <f t="shared" si="26"/>
        <v/>
      </c>
      <c r="U141" s="82">
        <f t="shared" si="27"/>
        <v>0</v>
      </c>
      <c r="V141" s="82" t="str">
        <f t="shared" si="28"/>
        <v>Ja</v>
      </c>
    </row>
    <row r="142" spans="1:22" ht="24" customHeight="1" x14ac:dyDescent="0.25">
      <c r="A142" s="27">
        <v>133</v>
      </c>
      <c r="B142" s="114"/>
      <c r="C142" s="114"/>
      <c r="D142" s="178"/>
      <c r="E142" s="179"/>
      <c r="F142" s="179"/>
      <c r="G142" s="180"/>
      <c r="H142" s="176"/>
      <c r="I142" s="177"/>
      <c r="J142" s="85" t="str">
        <f t="shared" si="22"/>
        <v/>
      </c>
      <c r="K142" s="71" t="str">
        <f t="shared" si="19"/>
        <v/>
      </c>
      <c r="N142" s="40" t="str">
        <f t="shared" si="23"/>
        <v>Zeile nicht bearbeitet</v>
      </c>
      <c r="O142" s="41" t="str">
        <f t="shared" si="24"/>
        <v>Leere Zellen</v>
      </c>
      <c r="P142" s="42"/>
      <c r="Q142" s="27" t="str">
        <f t="shared" si="21"/>
        <v/>
      </c>
      <c r="R142" s="82" t="str">
        <f t="shared" si="25"/>
        <v/>
      </c>
      <c r="S142" s="82" t="str">
        <f t="shared" si="26"/>
        <v/>
      </c>
      <c r="U142" s="82">
        <f t="shared" si="27"/>
        <v>0</v>
      </c>
      <c r="V142" s="82" t="str">
        <f t="shared" si="28"/>
        <v>Ja</v>
      </c>
    </row>
    <row r="143" spans="1:22" ht="24" customHeight="1" x14ac:dyDescent="0.25">
      <c r="A143" s="27">
        <v>134</v>
      </c>
      <c r="B143" s="114"/>
      <c r="C143" s="114"/>
      <c r="D143" s="178"/>
      <c r="E143" s="179"/>
      <c r="F143" s="179"/>
      <c r="G143" s="180"/>
      <c r="H143" s="176"/>
      <c r="I143" s="177"/>
      <c r="J143" s="85" t="str">
        <f t="shared" si="22"/>
        <v/>
      </c>
      <c r="K143" s="71" t="str">
        <f t="shared" si="19"/>
        <v/>
      </c>
      <c r="N143" s="40" t="str">
        <f t="shared" si="23"/>
        <v>Zeile nicht bearbeitet</v>
      </c>
      <c r="O143" s="41" t="str">
        <f t="shared" si="24"/>
        <v>Leere Zellen</v>
      </c>
      <c r="P143" s="42"/>
      <c r="Q143" s="27" t="str">
        <f t="shared" si="21"/>
        <v/>
      </c>
      <c r="R143" s="82" t="str">
        <f t="shared" si="25"/>
        <v/>
      </c>
      <c r="S143" s="82" t="str">
        <f t="shared" si="26"/>
        <v/>
      </c>
      <c r="U143" s="82">
        <f t="shared" si="27"/>
        <v>0</v>
      </c>
      <c r="V143" s="82" t="str">
        <f t="shared" si="28"/>
        <v>Ja</v>
      </c>
    </row>
    <row r="144" spans="1:22" ht="24" customHeight="1" x14ac:dyDescent="0.25">
      <c r="A144" s="27">
        <v>135</v>
      </c>
      <c r="B144" s="114"/>
      <c r="C144" s="114"/>
      <c r="D144" s="178"/>
      <c r="E144" s="179"/>
      <c r="F144" s="179"/>
      <c r="G144" s="180"/>
      <c r="H144" s="176"/>
      <c r="I144" s="177"/>
      <c r="J144" s="85" t="str">
        <f t="shared" si="22"/>
        <v/>
      </c>
      <c r="K144" s="71" t="str">
        <f t="shared" si="19"/>
        <v/>
      </c>
      <c r="N144" s="40" t="str">
        <f t="shared" si="23"/>
        <v>Zeile nicht bearbeitet</v>
      </c>
      <c r="O144" s="41" t="str">
        <f t="shared" si="24"/>
        <v>Leere Zellen</v>
      </c>
      <c r="P144" s="42"/>
      <c r="Q144" s="27" t="str">
        <f t="shared" si="21"/>
        <v/>
      </c>
      <c r="R144" s="82" t="str">
        <f t="shared" si="25"/>
        <v/>
      </c>
      <c r="S144" s="82" t="str">
        <f t="shared" si="26"/>
        <v/>
      </c>
      <c r="U144" s="82">
        <f t="shared" si="27"/>
        <v>0</v>
      </c>
      <c r="V144" s="82" t="str">
        <f t="shared" si="28"/>
        <v>Ja</v>
      </c>
    </row>
    <row r="145" spans="1:22" ht="24" customHeight="1" x14ac:dyDescent="0.25">
      <c r="A145" s="27">
        <v>136</v>
      </c>
      <c r="B145" s="114"/>
      <c r="C145" s="114"/>
      <c r="D145" s="178"/>
      <c r="E145" s="179"/>
      <c r="F145" s="179"/>
      <c r="G145" s="180"/>
      <c r="H145" s="176"/>
      <c r="I145" s="177"/>
      <c r="J145" s="85" t="str">
        <f t="shared" si="22"/>
        <v/>
      </c>
      <c r="K145" s="71" t="str">
        <f t="shared" si="19"/>
        <v/>
      </c>
      <c r="N145" s="40" t="str">
        <f t="shared" si="23"/>
        <v>Zeile nicht bearbeitet</v>
      </c>
      <c r="O145" s="41" t="str">
        <f t="shared" si="24"/>
        <v>Leere Zellen</v>
      </c>
      <c r="P145" s="42"/>
      <c r="Q145" s="27" t="str">
        <f t="shared" si="21"/>
        <v/>
      </c>
      <c r="R145" s="82" t="str">
        <f t="shared" si="25"/>
        <v/>
      </c>
      <c r="S145" s="82" t="str">
        <f t="shared" si="26"/>
        <v/>
      </c>
      <c r="U145" s="82">
        <f t="shared" si="27"/>
        <v>0</v>
      </c>
      <c r="V145" s="82" t="str">
        <f t="shared" si="28"/>
        <v>Ja</v>
      </c>
    </row>
    <row r="146" spans="1:22" ht="24" customHeight="1" x14ac:dyDescent="0.25">
      <c r="A146" s="27">
        <v>137</v>
      </c>
      <c r="B146" s="114"/>
      <c r="C146" s="114"/>
      <c r="D146" s="178"/>
      <c r="E146" s="179"/>
      <c r="F146" s="179"/>
      <c r="G146" s="180"/>
      <c r="H146" s="176"/>
      <c r="I146" s="177"/>
      <c r="J146" s="85" t="str">
        <f t="shared" si="22"/>
        <v/>
      </c>
      <c r="K146" s="71" t="str">
        <f t="shared" si="19"/>
        <v/>
      </c>
      <c r="N146" s="40" t="str">
        <f t="shared" si="23"/>
        <v>Zeile nicht bearbeitet</v>
      </c>
      <c r="O146" s="41" t="str">
        <f t="shared" si="24"/>
        <v>Leere Zellen</v>
      </c>
      <c r="P146" s="42"/>
      <c r="Q146" s="27" t="str">
        <f t="shared" si="21"/>
        <v/>
      </c>
      <c r="R146" s="82" t="str">
        <f t="shared" si="25"/>
        <v/>
      </c>
      <c r="S146" s="82" t="str">
        <f t="shared" si="26"/>
        <v/>
      </c>
      <c r="U146" s="82">
        <f t="shared" si="27"/>
        <v>0</v>
      </c>
      <c r="V146" s="82" t="str">
        <f t="shared" si="28"/>
        <v>Ja</v>
      </c>
    </row>
    <row r="147" spans="1:22" ht="24" customHeight="1" x14ac:dyDescent="0.25">
      <c r="A147" s="27">
        <v>138</v>
      </c>
      <c r="B147" s="114"/>
      <c r="C147" s="114"/>
      <c r="D147" s="178"/>
      <c r="E147" s="179"/>
      <c r="F147" s="179"/>
      <c r="G147" s="180"/>
      <c r="H147" s="176"/>
      <c r="I147" s="177"/>
      <c r="J147" s="85" t="str">
        <f t="shared" si="22"/>
        <v/>
      </c>
      <c r="K147" s="71" t="str">
        <f t="shared" si="19"/>
        <v/>
      </c>
      <c r="N147" s="40" t="str">
        <f t="shared" si="23"/>
        <v>Zeile nicht bearbeitet</v>
      </c>
      <c r="O147" s="41" t="str">
        <f t="shared" si="24"/>
        <v>Leere Zellen</v>
      </c>
      <c r="P147" s="42"/>
      <c r="Q147" s="27" t="str">
        <f t="shared" si="21"/>
        <v/>
      </c>
      <c r="R147" s="82" t="str">
        <f t="shared" si="25"/>
        <v/>
      </c>
      <c r="S147" s="82" t="str">
        <f t="shared" si="26"/>
        <v/>
      </c>
      <c r="U147" s="82">
        <f t="shared" si="27"/>
        <v>0</v>
      </c>
      <c r="V147" s="82" t="str">
        <f t="shared" si="28"/>
        <v>Ja</v>
      </c>
    </row>
    <row r="148" spans="1:22" ht="24" customHeight="1" x14ac:dyDescent="0.25">
      <c r="A148" s="27">
        <v>139</v>
      </c>
      <c r="B148" s="114"/>
      <c r="C148" s="114"/>
      <c r="D148" s="178"/>
      <c r="E148" s="179"/>
      <c r="F148" s="179"/>
      <c r="G148" s="180"/>
      <c r="H148" s="176"/>
      <c r="I148" s="177"/>
      <c r="J148" s="85" t="str">
        <f t="shared" si="22"/>
        <v/>
      </c>
      <c r="K148" s="71" t="str">
        <f t="shared" si="19"/>
        <v/>
      </c>
      <c r="N148" s="40" t="str">
        <f t="shared" si="23"/>
        <v>Zeile nicht bearbeitet</v>
      </c>
      <c r="O148" s="41" t="str">
        <f t="shared" si="24"/>
        <v>Leere Zellen</v>
      </c>
      <c r="P148" s="42"/>
      <c r="Q148" s="27" t="str">
        <f t="shared" si="21"/>
        <v/>
      </c>
      <c r="R148" s="82" t="str">
        <f t="shared" si="25"/>
        <v/>
      </c>
      <c r="S148" s="82" t="str">
        <f t="shared" si="26"/>
        <v/>
      </c>
      <c r="U148" s="82">
        <f t="shared" si="27"/>
        <v>0</v>
      </c>
      <c r="V148" s="82" t="str">
        <f t="shared" si="28"/>
        <v>Ja</v>
      </c>
    </row>
    <row r="149" spans="1:22" ht="24" customHeight="1" x14ac:dyDescent="0.25">
      <c r="A149" s="27">
        <v>140</v>
      </c>
      <c r="B149" s="114"/>
      <c r="C149" s="114"/>
      <c r="D149" s="178"/>
      <c r="E149" s="179"/>
      <c r="F149" s="179"/>
      <c r="G149" s="180"/>
      <c r="H149" s="176"/>
      <c r="I149" s="177"/>
      <c r="J149" s="85" t="str">
        <f t="shared" si="22"/>
        <v/>
      </c>
      <c r="K149" s="71" t="str">
        <f t="shared" si="19"/>
        <v/>
      </c>
      <c r="N149" s="40" t="str">
        <f t="shared" si="23"/>
        <v>Zeile nicht bearbeitet</v>
      </c>
      <c r="O149" s="41" t="str">
        <f t="shared" si="24"/>
        <v>Leere Zellen</v>
      </c>
      <c r="P149" s="42"/>
      <c r="Q149" s="27" t="str">
        <f t="shared" si="21"/>
        <v/>
      </c>
      <c r="R149" s="82" t="str">
        <f t="shared" si="25"/>
        <v/>
      </c>
      <c r="S149" s="82" t="str">
        <f t="shared" si="26"/>
        <v/>
      </c>
      <c r="U149" s="82">
        <f t="shared" si="27"/>
        <v>0</v>
      </c>
      <c r="V149" s="82" t="str">
        <f t="shared" si="28"/>
        <v>Ja</v>
      </c>
    </row>
    <row r="150" spans="1:22" ht="24" customHeight="1" x14ac:dyDescent="0.25">
      <c r="A150" s="27">
        <v>141</v>
      </c>
      <c r="B150" s="114"/>
      <c r="C150" s="114"/>
      <c r="D150" s="178"/>
      <c r="E150" s="179"/>
      <c r="F150" s="179"/>
      <c r="G150" s="180"/>
      <c r="H150" s="176"/>
      <c r="I150" s="177"/>
      <c r="J150" s="85" t="str">
        <f t="shared" si="22"/>
        <v/>
      </c>
      <c r="K150" s="71" t="str">
        <f t="shared" si="19"/>
        <v/>
      </c>
      <c r="N150" s="40" t="str">
        <f t="shared" si="23"/>
        <v>Zeile nicht bearbeitet</v>
      </c>
      <c r="O150" s="41" t="str">
        <f t="shared" si="24"/>
        <v>Leere Zellen</v>
      </c>
      <c r="P150" s="42"/>
      <c r="Q150" s="27" t="str">
        <f t="shared" si="21"/>
        <v/>
      </c>
      <c r="R150" s="82" t="str">
        <f t="shared" si="25"/>
        <v/>
      </c>
      <c r="S150" s="82" t="str">
        <f t="shared" si="26"/>
        <v/>
      </c>
      <c r="U150" s="82">
        <f t="shared" si="27"/>
        <v>0</v>
      </c>
      <c r="V150" s="82" t="str">
        <f t="shared" si="28"/>
        <v>Ja</v>
      </c>
    </row>
    <row r="151" spans="1:22" ht="24" customHeight="1" x14ac:dyDescent="0.25">
      <c r="A151" s="27">
        <v>142</v>
      </c>
      <c r="B151" s="114"/>
      <c r="C151" s="114"/>
      <c r="D151" s="178"/>
      <c r="E151" s="179"/>
      <c r="F151" s="179"/>
      <c r="G151" s="180"/>
      <c r="H151" s="176"/>
      <c r="I151" s="177"/>
      <c r="J151" s="85" t="str">
        <f t="shared" si="22"/>
        <v/>
      </c>
      <c r="K151" s="71" t="str">
        <f t="shared" si="19"/>
        <v/>
      </c>
      <c r="N151" s="40" t="str">
        <f t="shared" si="23"/>
        <v>Zeile nicht bearbeitet</v>
      </c>
      <c r="O151" s="41" t="str">
        <f t="shared" si="24"/>
        <v>Leere Zellen</v>
      </c>
      <c r="P151" s="42"/>
      <c r="Q151" s="27" t="str">
        <f t="shared" si="21"/>
        <v/>
      </c>
      <c r="R151" s="82" t="str">
        <f t="shared" si="25"/>
        <v/>
      </c>
      <c r="S151" s="82" t="str">
        <f t="shared" si="26"/>
        <v/>
      </c>
      <c r="U151" s="82">
        <f t="shared" si="27"/>
        <v>0</v>
      </c>
      <c r="V151" s="82" t="str">
        <f t="shared" si="28"/>
        <v>Ja</v>
      </c>
    </row>
    <row r="152" spans="1:22" ht="24" customHeight="1" x14ac:dyDescent="0.25">
      <c r="A152" s="27">
        <v>143</v>
      </c>
      <c r="B152" s="114"/>
      <c r="C152" s="114"/>
      <c r="D152" s="178"/>
      <c r="E152" s="179"/>
      <c r="F152" s="179"/>
      <c r="G152" s="180"/>
      <c r="H152" s="176"/>
      <c r="I152" s="177"/>
      <c r="J152" s="85" t="str">
        <f t="shared" si="22"/>
        <v/>
      </c>
      <c r="K152" s="71" t="str">
        <f t="shared" si="19"/>
        <v/>
      </c>
      <c r="N152" s="40" t="str">
        <f t="shared" si="23"/>
        <v>Zeile nicht bearbeitet</v>
      </c>
      <c r="O152" s="41" t="str">
        <f t="shared" si="24"/>
        <v>Leere Zellen</v>
      </c>
      <c r="P152" s="42"/>
      <c r="Q152" s="27" t="str">
        <f t="shared" si="21"/>
        <v/>
      </c>
      <c r="R152" s="82" t="str">
        <f t="shared" si="25"/>
        <v/>
      </c>
      <c r="S152" s="82" t="str">
        <f t="shared" si="26"/>
        <v/>
      </c>
      <c r="U152" s="82">
        <f t="shared" si="27"/>
        <v>0</v>
      </c>
      <c r="V152" s="82" t="str">
        <f t="shared" si="28"/>
        <v>Ja</v>
      </c>
    </row>
    <row r="153" spans="1:22" ht="24" customHeight="1" x14ac:dyDescent="0.25">
      <c r="A153" s="27">
        <v>144</v>
      </c>
      <c r="B153" s="114"/>
      <c r="C153" s="114"/>
      <c r="D153" s="178"/>
      <c r="E153" s="179"/>
      <c r="F153" s="179"/>
      <c r="G153" s="180"/>
      <c r="H153" s="176"/>
      <c r="I153" s="177"/>
      <c r="J153" s="85" t="str">
        <f t="shared" si="22"/>
        <v/>
      </c>
      <c r="K153" s="71" t="str">
        <f t="shared" si="19"/>
        <v/>
      </c>
      <c r="N153" s="40" t="str">
        <f t="shared" si="23"/>
        <v>Zeile nicht bearbeitet</v>
      </c>
      <c r="O153" s="41" t="str">
        <f t="shared" si="24"/>
        <v>Leere Zellen</v>
      </c>
      <c r="P153" s="42"/>
      <c r="Q153" s="27" t="str">
        <f t="shared" si="21"/>
        <v/>
      </c>
      <c r="R153" s="82" t="str">
        <f t="shared" si="25"/>
        <v/>
      </c>
      <c r="S153" s="82" t="str">
        <f t="shared" si="26"/>
        <v/>
      </c>
      <c r="U153" s="82">
        <f t="shared" si="27"/>
        <v>0</v>
      </c>
      <c r="V153" s="82" t="str">
        <f t="shared" si="28"/>
        <v>Ja</v>
      </c>
    </row>
    <row r="154" spans="1:22" ht="24" customHeight="1" x14ac:dyDescent="0.25">
      <c r="A154" s="27">
        <v>145</v>
      </c>
      <c r="B154" s="114"/>
      <c r="C154" s="114"/>
      <c r="D154" s="178"/>
      <c r="E154" s="179"/>
      <c r="F154" s="179"/>
      <c r="G154" s="180"/>
      <c r="H154" s="176"/>
      <c r="I154" s="177"/>
      <c r="J154" s="85" t="str">
        <f t="shared" si="22"/>
        <v/>
      </c>
      <c r="K154" s="71" t="str">
        <f t="shared" si="19"/>
        <v/>
      </c>
      <c r="N154" s="40" t="str">
        <f t="shared" si="23"/>
        <v>Zeile nicht bearbeitet</v>
      </c>
      <c r="O154" s="41" t="str">
        <f t="shared" si="24"/>
        <v>Leere Zellen</v>
      </c>
      <c r="P154" s="42"/>
      <c r="Q154" s="27" t="str">
        <f t="shared" si="21"/>
        <v/>
      </c>
      <c r="R154" s="82" t="str">
        <f t="shared" si="25"/>
        <v/>
      </c>
      <c r="S154" s="82" t="str">
        <f t="shared" si="26"/>
        <v/>
      </c>
      <c r="U154" s="82">
        <f t="shared" si="27"/>
        <v>0</v>
      </c>
      <c r="V154" s="82" t="str">
        <f t="shared" si="28"/>
        <v>Ja</v>
      </c>
    </row>
    <row r="155" spans="1:22" ht="24" customHeight="1" x14ac:dyDescent="0.25">
      <c r="A155" s="27">
        <v>146</v>
      </c>
      <c r="B155" s="114"/>
      <c r="C155" s="114"/>
      <c r="D155" s="178"/>
      <c r="E155" s="179"/>
      <c r="F155" s="179"/>
      <c r="G155" s="180"/>
      <c r="H155" s="176"/>
      <c r="I155" s="177"/>
      <c r="J155" s="85" t="str">
        <f t="shared" si="22"/>
        <v/>
      </c>
      <c r="K155" s="71" t="str">
        <f t="shared" si="19"/>
        <v/>
      </c>
      <c r="N155" s="40" t="str">
        <f t="shared" si="23"/>
        <v>Zeile nicht bearbeitet</v>
      </c>
      <c r="O155" s="41" t="str">
        <f t="shared" si="24"/>
        <v>Leere Zellen</v>
      </c>
      <c r="P155" s="42"/>
      <c r="Q155" s="27" t="str">
        <f t="shared" si="21"/>
        <v/>
      </c>
      <c r="R155" s="82" t="str">
        <f t="shared" si="25"/>
        <v/>
      </c>
      <c r="S155" s="82" t="str">
        <f t="shared" si="26"/>
        <v/>
      </c>
      <c r="U155" s="82">
        <f t="shared" si="27"/>
        <v>0</v>
      </c>
      <c r="V155" s="82" t="str">
        <f t="shared" si="28"/>
        <v>Ja</v>
      </c>
    </row>
    <row r="156" spans="1:22" ht="24" customHeight="1" x14ac:dyDescent="0.25">
      <c r="A156" s="27">
        <v>147</v>
      </c>
      <c r="B156" s="114"/>
      <c r="C156" s="114"/>
      <c r="D156" s="178"/>
      <c r="E156" s="179"/>
      <c r="F156" s="179"/>
      <c r="G156" s="180"/>
      <c r="H156" s="176"/>
      <c r="I156" s="177"/>
      <c r="J156" s="85" t="str">
        <f t="shared" si="22"/>
        <v/>
      </c>
      <c r="K156" s="71" t="str">
        <f t="shared" si="19"/>
        <v/>
      </c>
      <c r="N156" s="40" t="str">
        <f t="shared" si="23"/>
        <v>Zeile nicht bearbeitet</v>
      </c>
      <c r="O156" s="41" t="str">
        <f t="shared" si="24"/>
        <v>Leere Zellen</v>
      </c>
      <c r="P156" s="42"/>
      <c r="Q156" s="27" t="str">
        <f t="shared" si="21"/>
        <v/>
      </c>
      <c r="R156" s="82" t="str">
        <f t="shared" si="25"/>
        <v/>
      </c>
      <c r="S156" s="82" t="str">
        <f t="shared" si="26"/>
        <v/>
      </c>
      <c r="U156" s="82">
        <f t="shared" si="27"/>
        <v>0</v>
      </c>
      <c r="V156" s="82" t="str">
        <f t="shared" si="28"/>
        <v>Ja</v>
      </c>
    </row>
    <row r="157" spans="1:22" ht="24" customHeight="1" x14ac:dyDescent="0.25">
      <c r="A157" s="27">
        <v>148</v>
      </c>
      <c r="B157" s="114"/>
      <c r="C157" s="114"/>
      <c r="D157" s="178"/>
      <c r="E157" s="179"/>
      <c r="F157" s="179"/>
      <c r="G157" s="180"/>
      <c r="H157" s="176"/>
      <c r="I157" s="177"/>
      <c r="J157" s="85" t="str">
        <f t="shared" si="22"/>
        <v/>
      </c>
      <c r="K157" s="71" t="str">
        <f t="shared" si="19"/>
        <v/>
      </c>
      <c r="N157" s="40" t="str">
        <f t="shared" si="23"/>
        <v>Zeile nicht bearbeitet</v>
      </c>
      <c r="O157" s="41" t="str">
        <f t="shared" si="24"/>
        <v>Leere Zellen</v>
      </c>
      <c r="P157" s="42"/>
      <c r="Q157" s="27" t="str">
        <f t="shared" si="21"/>
        <v/>
      </c>
      <c r="R157" s="82" t="str">
        <f t="shared" si="25"/>
        <v/>
      </c>
      <c r="S157" s="82" t="str">
        <f t="shared" si="26"/>
        <v/>
      </c>
      <c r="U157" s="82">
        <f t="shared" si="27"/>
        <v>0</v>
      </c>
      <c r="V157" s="82" t="str">
        <f t="shared" si="28"/>
        <v>Ja</v>
      </c>
    </row>
    <row r="158" spans="1:22" ht="24" customHeight="1" x14ac:dyDescent="0.25">
      <c r="A158" s="27">
        <v>149</v>
      </c>
      <c r="B158" s="114"/>
      <c r="C158" s="114"/>
      <c r="D158" s="178"/>
      <c r="E158" s="179"/>
      <c r="F158" s="179"/>
      <c r="G158" s="180"/>
      <c r="H158" s="176"/>
      <c r="I158" s="177"/>
      <c r="J158" s="85" t="str">
        <f t="shared" si="22"/>
        <v/>
      </c>
      <c r="K158" s="71" t="str">
        <f t="shared" si="19"/>
        <v/>
      </c>
      <c r="N158" s="40" t="str">
        <f t="shared" si="23"/>
        <v>Zeile nicht bearbeitet</v>
      </c>
      <c r="O158" s="41" t="str">
        <f t="shared" si="24"/>
        <v>Leere Zellen</v>
      </c>
      <c r="P158" s="42"/>
      <c r="Q158" s="27" t="str">
        <f t="shared" si="21"/>
        <v/>
      </c>
      <c r="R158" s="82" t="str">
        <f t="shared" si="25"/>
        <v/>
      </c>
      <c r="S158" s="82" t="str">
        <f t="shared" si="26"/>
        <v/>
      </c>
      <c r="U158" s="82">
        <f t="shared" si="27"/>
        <v>0</v>
      </c>
      <c r="V158" s="82" t="str">
        <f t="shared" si="28"/>
        <v>Ja</v>
      </c>
    </row>
    <row r="159" spans="1:22" ht="24" customHeight="1" x14ac:dyDescent="0.25">
      <c r="A159" s="27">
        <v>150</v>
      </c>
      <c r="B159" s="114"/>
      <c r="C159" s="114"/>
      <c r="D159" s="178"/>
      <c r="E159" s="179"/>
      <c r="F159" s="179"/>
      <c r="G159" s="180"/>
      <c r="H159" s="176"/>
      <c r="I159" s="177"/>
      <c r="J159" s="85" t="str">
        <f t="shared" si="22"/>
        <v/>
      </c>
      <c r="K159" s="71" t="str">
        <f t="shared" si="19"/>
        <v/>
      </c>
      <c r="N159" s="40" t="str">
        <f t="shared" si="23"/>
        <v>Zeile nicht bearbeitet</v>
      </c>
      <c r="O159" s="41" t="str">
        <f t="shared" si="24"/>
        <v>Leere Zellen</v>
      </c>
      <c r="P159" s="42"/>
      <c r="Q159" s="27" t="str">
        <f t="shared" si="21"/>
        <v/>
      </c>
      <c r="R159" s="82" t="str">
        <f t="shared" si="25"/>
        <v/>
      </c>
      <c r="S159" s="82" t="str">
        <f t="shared" si="26"/>
        <v/>
      </c>
      <c r="U159" s="82">
        <f t="shared" si="27"/>
        <v>0</v>
      </c>
      <c r="V159" s="82" t="str">
        <f t="shared" si="28"/>
        <v>Ja</v>
      </c>
    </row>
    <row r="160" spans="1:22" ht="24" customHeight="1" x14ac:dyDescent="0.25">
      <c r="A160" s="27">
        <v>151</v>
      </c>
      <c r="B160" s="114"/>
      <c r="C160" s="114"/>
      <c r="D160" s="178"/>
      <c r="E160" s="179"/>
      <c r="F160" s="179"/>
      <c r="G160" s="180"/>
      <c r="H160" s="176"/>
      <c r="I160" s="177"/>
      <c r="J160" s="85" t="str">
        <f t="shared" si="22"/>
        <v/>
      </c>
      <c r="K160" s="71" t="str">
        <f t="shared" si="19"/>
        <v/>
      </c>
      <c r="N160" s="40" t="str">
        <f t="shared" si="23"/>
        <v>Zeile nicht bearbeitet</v>
      </c>
      <c r="O160" s="41" t="str">
        <f t="shared" si="24"/>
        <v>Leere Zellen</v>
      </c>
      <c r="P160" s="42"/>
      <c r="Q160" s="27" t="str">
        <f t="shared" si="21"/>
        <v/>
      </c>
      <c r="R160" s="82" t="str">
        <f t="shared" si="25"/>
        <v/>
      </c>
      <c r="S160" s="82" t="str">
        <f t="shared" si="26"/>
        <v/>
      </c>
      <c r="U160" s="82">
        <f t="shared" si="27"/>
        <v>0</v>
      </c>
      <c r="V160" s="82" t="str">
        <f t="shared" si="28"/>
        <v>Ja</v>
      </c>
    </row>
    <row r="161" spans="1:22" ht="24" customHeight="1" x14ac:dyDescent="0.25">
      <c r="A161" s="27">
        <v>152</v>
      </c>
      <c r="B161" s="114"/>
      <c r="C161" s="114"/>
      <c r="D161" s="178"/>
      <c r="E161" s="179"/>
      <c r="F161" s="179"/>
      <c r="G161" s="180"/>
      <c r="H161" s="176"/>
      <c r="I161" s="177"/>
      <c r="J161" s="85" t="str">
        <f t="shared" si="22"/>
        <v/>
      </c>
      <c r="K161" s="71" t="str">
        <f t="shared" si="19"/>
        <v/>
      </c>
      <c r="N161" s="40" t="str">
        <f t="shared" si="23"/>
        <v>Zeile nicht bearbeitet</v>
      </c>
      <c r="O161" s="41" t="str">
        <f t="shared" si="24"/>
        <v>Leere Zellen</v>
      </c>
      <c r="P161" s="42"/>
      <c r="Q161" s="27" t="str">
        <f t="shared" si="21"/>
        <v/>
      </c>
      <c r="R161" s="82" t="str">
        <f t="shared" si="25"/>
        <v/>
      </c>
      <c r="S161" s="82" t="str">
        <f t="shared" si="26"/>
        <v/>
      </c>
      <c r="U161" s="82">
        <f t="shared" si="27"/>
        <v>0</v>
      </c>
      <c r="V161" s="82" t="str">
        <f t="shared" si="28"/>
        <v>Ja</v>
      </c>
    </row>
    <row r="162" spans="1:22" ht="24" customHeight="1" x14ac:dyDescent="0.25">
      <c r="A162" s="27">
        <v>153</v>
      </c>
      <c r="B162" s="114"/>
      <c r="C162" s="114"/>
      <c r="D162" s="178"/>
      <c r="E162" s="179"/>
      <c r="F162" s="179"/>
      <c r="G162" s="180"/>
      <c r="H162" s="176"/>
      <c r="I162" s="177"/>
      <c r="J162" s="85" t="str">
        <f t="shared" si="22"/>
        <v/>
      </c>
      <c r="K162" s="71" t="str">
        <f t="shared" si="19"/>
        <v/>
      </c>
      <c r="N162" s="40" t="str">
        <f t="shared" si="23"/>
        <v>Zeile nicht bearbeitet</v>
      </c>
      <c r="O162" s="41" t="str">
        <f t="shared" si="24"/>
        <v>Leere Zellen</v>
      </c>
      <c r="P162" s="42"/>
      <c r="Q162" s="27" t="str">
        <f t="shared" si="21"/>
        <v/>
      </c>
      <c r="R162" s="82" t="str">
        <f t="shared" si="25"/>
        <v/>
      </c>
      <c r="S162" s="82" t="str">
        <f t="shared" si="26"/>
        <v/>
      </c>
      <c r="U162" s="82">
        <f t="shared" si="27"/>
        <v>0</v>
      </c>
      <c r="V162" s="82" t="str">
        <f t="shared" si="28"/>
        <v>Ja</v>
      </c>
    </row>
    <row r="163" spans="1:22" ht="24" customHeight="1" x14ac:dyDescent="0.25">
      <c r="A163" s="27">
        <v>154</v>
      </c>
      <c r="B163" s="114"/>
      <c r="C163" s="114"/>
      <c r="D163" s="178"/>
      <c r="E163" s="179"/>
      <c r="F163" s="179"/>
      <c r="G163" s="180"/>
      <c r="H163" s="176"/>
      <c r="I163" s="177"/>
      <c r="J163" s="85" t="str">
        <f t="shared" si="22"/>
        <v/>
      </c>
      <c r="K163" s="71" t="str">
        <f t="shared" si="19"/>
        <v/>
      </c>
      <c r="N163" s="40" t="str">
        <f t="shared" si="23"/>
        <v>Zeile nicht bearbeitet</v>
      </c>
      <c r="O163" s="41" t="str">
        <f t="shared" si="24"/>
        <v>Leere Zellen</v>
      </c>
      <c r="P163" s="42"/>
      <c r="Q163" s="27" t="str">
        <f t="shared" si="21"/>
        <v/>
      </c>
      <c r="R163" s="82" t="str">
        <f t="shared" si="25"/>
        <v/>
      </c>
      <c r="S163" s="82" t="str">
        <f t="shared" si="26"/>
        <v/>
      </c>
      <c r="U163" s="82">
        <f t="shared" si="27"/>
        <v>0</v>
      </c>
      <c r="V163" s="82" t="str">
        <f t="shared" si="28"/>
        <v>Ja</v>
      </c>
    </row>
    <row r="164" spans="1:22" ht="24" customHeight="1" x14ac:dyDescent="0.25">
      <c r="A164" s="27">
        <v>155</v>
      </c>
      <c r="B164" s="114"/>
      <c r="C164" s="114"/>
      <c r="D164" s="178"/>
      <c r="E164" s="179"/>
      <c r="F164" s="179"/>
      <c r="G164" s="180"/>
      <c r="H164" s="176"/>
      <c r="I164" s="177"/>
      <c r="J164" s="85" t="str">
        <f t="shared" si="22"/>
        <v/>
      </c>
      <c r="K164" s="71" t="str">
        <f t="shared" si="19"/>
        <v/>
      </c>
      <c r="N164" s="40" t="str">
        <f t="shared" si="23"/>
        <v>Zeile nicht bearbeitet</v>
      </c>
      <c r="O164" s="41" t="str">
        <f t="shared" si="24"/>
        <v>Leere Zellen</v>
      </c>
      <c r="P164" s="42"/>
      <c r="Q164" s="27" t="str">
        <f t="shared" si="21"/>
        <v/>
      </c>
      <c r="R164" s="82" t="str">
        <f t="shared" si="25"/>
        <v/>
      </c>
      <c r="S164" s="82" t="str">
        <f t="shared" si="26"/>
        <v/>
      </c>
      <c r="U164" s="82">
        <f t="shared" si="27"/>
        <v>0</v>
      </c>
      <c r="V164" s="82" t="str">
        <f t="shared" si="28"/>
        <v>Ja</v>
      </c>
    </row>
    <row r="165" spans="1:22" ht="24" customHeight="1" x14ac:dyDescent="0.25">
      <c r="A165" s="27">
        <v>156</v>
      </c>
      <c r="B165" s="114"/>
      <c r="C165" s="114"/>
      <c r="D165" s="178"/>
      <c r="E165" s="179"/>
      <c r="F165" s="179"/>
      <c r="G165" s="180"/>
      <c r="H165" s="176"/>
      <c r="I165" s="177"/>
      <c r="J165" s="85" t="str">
        <f t="shared" si="22"/>
        <v/>
      </c>
      <c r="K165" s="71" t="str">
        <f t="shared" si="19"/>
        <v/>
      </c>
      <c r="N165" s="40" t="str">
        <f t="shared" si="23"/>
        <v>Zeile nicht bearbeitet</v>
      </c>
      <c r="O165" s="41" t="str">
        <f t="shared" si="24"/>
        <v>Leere Zellen</v>
      </c>
      <c r="P165" s="42"/>
      <c r="Q165" s="27" t="str">
        <f t="shared" si="21"/>
        <v/>
      </c>
      <c r="R165" s="82" t="str">
        <f t="shared" si="25"/>
        <v/>
      </c>
      <c r="S165" s="82" t="str">
        <f t="shared" si="26"/>
        <v/>
      </c>
      <c r="U165" s="82">
        <f t="shared" si="27"/>
        <v>0</v>
      </c>
      <c r="V165" s="82" t="str">
        <f t="shared" si="28"/>
        <v>Ja</v>
      </c>
    </row>
    <row r="166" spans="1:22" ht="24" customHeight="1" x14ac:dyDescent="0.25">
      <c r="A166" s="27">
        <v>157</v>
      </c>
      <c r="B166" s="114"/>
      <c r="C166" s="114"/>
      <c r="D166" s="178"/>
      <c r="E166" s="179"/>
      <c r="F166" s="179"/>
      <c r="G166" s="180"/>
      <c r="H166" s="176"/>
      <c r="I166" s="177"/>
      <c r="J166" s="85" t="str">
        <f t="shared" si="22"/>
        <v/>
      </c>
      <c r="K166" s="71" t="str">
        <f t="shared" si="19"/>
        <v/>
      </c>
      <c r="N166" s="40" t="str">
        <f t="shared" si="23"/>
        <v>Zeile nicht bearbeitet</v>
      </c>
      <c r="O166" s="41" t="str">
        <f t="shared" si="24"/>
        <v>Leere Zellen</v>
      </c>
      <c r="P166" s="42"/>
      <c r="Q166" s="27" t="str">
        <f t="shared" si="21"/>
        <v/>
      </c>
      <c r="R166" s="82" t="str">
        <f t="shared" si="25"/>
        <v/>
      </c>
      <c r="S166" s="82" t="str">
        <f t="shared" si="26"/>
        <v/>
      </c>
      <c r="U166" s="82">
        <f t="shared" si="27"/>
        <v>0</v>
      </c>
      <c r="V166" s="82" t="str">
        <f t="shared" si="28"/>
        <v>Ja</v>
      </c>
    </row>
    <row r="167" spans="1:22" ht="24" customHeight="1" x14ac:dyDescent="0.25">
      <c r="A167" s="27">
        <v>158</v>
      </c>
      <c r="B167" s="114"/>
      <c r="C167" s="114"/>
      <c r="D167" s="178"/>
      <c r="E167" s="179"/>
      <c r="F167" s="179"/>
      <c r="G167" s="180"/>
      <c r="H167" s="176"/>
      <c r="I167" s="177"/>
      <c r="J167" s="85" t="str">
        <f t="shared" si="22"/>
        <v/>
      </c>
      <c r="K167" s="71" t="str">
        <f t="shared" si="19"/>
        <v/>
      </c>
      <c r="N167" s="40" t="str">
        <f t="shared" si="23"/>
        <v>Zeile nicht bearbeitet</v>
      </c>
      <c r="O167" s="41" t="str">
        <f t="shared" si="24"/>
        <v>Leere Zellen</v>
      </c>
      <c r="P167" s="42"/>
      <c r="Q167" s="27" t="str">
        <f t="shared" si="21"/>
        <v/>
      </c>
      <c r="R167" s="82" t="str">
        <f t="shared" si="25"/>
        <v/>
      </c>
      <c r="S167" s="82" t="str">
        <f t="shared" si="26"/>
        <v/>
      </c>
      <c r="U167" s="82">
        <f t="shared" si="27"/>
        <v>0</v>
      </c>
      <c r="V167" s="82" t="str">
        <f t="shared" si="28"/>
        <v>Ja</v>
      </c>
    </row>
    <row r="168" spans="1:22" ht="24" customHeight="1" x14ac:dyDescent="0.25">
      <c r="A168" s="27">
        <v>159</v>
      </c>
      <c r="B168" s="114"/>
      <c r="C168" s="114"/>
      <c r="D168" s="178"/>
      <c r="E168" s="179"/>
      <c r="F168" s="179"/>
      <c r="G168" s="180"/>
      <c r="H168" s="176"/>
      <c r="I168" s="177"/>
      <c r="J168" s="85" t="str">
        <f t="shared" si="22"/>
        <v/>
      </c>
      <c r="K168" s="71" t="str">
        <f t="shared" si="19"/>
        <v/>
      </c>
      <c r="N168" s="40" t="str">
        <f t="shared" si="23"/>
        <v>Zeile nicht bearbeitet</v>
      </c>
      <c r="O168" s="41" t="str">
        <f t="shared" si="24"/>
        <v>Leere Zellen</v>
      </c>
      <c r="P168" s="42"/>
      <c r="Q168" s="27" t="str">
        <f t="shared" si="21"/>
        <v/>
      </c>
      <c r="R168" s="82" t="str">
        <f t="shared" si="25"/>
        <v/>
      </c>
      <c r="S168" s="82" t="str">
        <f t="shared" si="26"/>
        <v/>
      </c>
      <c r="U168" s="82">
        <f t="shared" si="27"/>
        <v>0</v>
      </c>
      <c r="V168" s="82" t="str">
        <f t="shared" si="28"/>
        <v>Ja</v>
      </c>
    </row>
    <row r="169" spans="1:22" ht="24" customHeight="1" x14ac:dyDescent="0.25">
      <c r="A169" s="27">
        <v>160</v>
      </c>
      <c r="B169" s="114"/>
      <c r="C169" s="114"/>
      <c r="D169" s="178"/>
      <c r="E169" s="179"/>
      <c r="F169" s="179"/>
      <c r="G169" s="180"/>
      <c r="H169" s="176"/>
      <c r="I169" s="177"/>
      <c r="J169" s="85" t="str">
        <f t="shared" si="22"/>
        <v/>
      </c>
      <c r="K169" s="71" t="str">
        <f t="shared" si="19"/>
        <v/>
      </c>
      <c r="N169" s="40" t="str">
        <f t="shared" si="23"/>
        <v>Zeile nicht bearbeitet</v>
      </c>
      <c r="O169" s="41" t="str">
        <f t="shared" si="24"/>
        <v>Leere Zellen</v>
      </c>
      <c r="P169" s="42"/>
      <c r="Q169" s="27" t="str">
        <f t="shared" si="21"/>
        <v/>
      </c>
      <c r="R169" s="82" t="str">
        <f t="shared" si="25"/>
        <v/>
      </c>
      <c r="S169" s="82" t="str">
        <f t="shared" si="26"/>
        <v/>
      </c>
      <c r="U169" s="82">
        <f t="shared" si="27"/>
        <v>0</v>
      </c>
      <c r="V169" s="82" t="str">
        <f t="shared" si="28"/>
        <v>Ja</v>
      </c>
    </row>
    <row r="170" spans="1:22" ht="24" customHeight="1" x14ac:dyDescent="0.25">
      <c r="A170" s="27">
        <v>161</v>
      </c>
      <c r="B170" s="114"/>
      <c r="C170" s="114"/>
      <c r="D170" s="178"/>
      <c r="E170" s="179"/>
      <c r="F170" s="179"/>
      <c r="G170" s="180"/>
      <c r="H170" s="176"/>
      <c r="I170" s="177"/>
      <c r="J170" s="85" t="str">
        <f t="shared" si="22"/>
        <v/>
      </c>
      <c r="K170" s="71" t="str">
        <f t="shared" si="19"/>
        <v/>
      </c>
      <c r="N170" s="40" t="str">
        <f t="shared" si="23"/>
        <v>Zeile nicht bearbeitet</v>
      </c>
      <c r="O170" s="41" t="str">
        <f t="shared" si="24"/>
        <v>Leere Zellen</v>
      </c>
      <c r="P170" s="42"/>
      <c r="Q170" s="27" t="str">
        <f t="shared" si="21"/>
        <v/>
      </c>
      <c r="R170" s="82" t="str">
        <f t="shared" si="25"/>
        <v/>
      </c>
      <c r="S170" s="82" t="str">
        <f t="shared" si="26"/>
        <v/>
      </c>
      <c r="U170" s="82">
        <f t="shared" si="27"/>
        <v>0</v>
      </c>
      <c r="V170" s="82" t="str">
        <f t="shared" si="28"/>
        <v>Ja</v>
      </c>
    </row>
    <row r="171" spans="1:22" ht="24" customHeight="1" x14ac:dyDescent="0.25">
      <c r="A171" s="27">
        <v>162</v>
      </c>
      <c r="B171" s="114"/>
      <c r="C171" s="114"/>
      <c r="D171" s="178"/>
      <c r="E171" s="179"/>
      <c r="F171" s="179"/>
      <c r="G171" s="180"/>
      <c r="H171" s="176"/>
      <c r="I171" s="177"/>
      <c r="J171" s="85" t="str">
        <f t="shared" si="22"/>
        <v/>
      </c>
      <c r="K171" s="71" t="str">
        <f t="shared" si="19"/>
        <v/>
      </c>
      <c r="N171" s="40" t="str">
        <f t="shared" si="23"/>
        <v>Zeile nicht bearbeitet</v>
      </c>
      <c r="O171" s="41" t="str">
        <f t="shared" si="24"/>
        <v>Leere Zellen</v>
      </c>
      <c r="P171" s="42"/>
      <c r="Q171" s="27" t="str">
        <f t="shared" si="21"/>
        <v/>
      </c>
      <c r="R171" s="82" t="str">
        <f t="shared" si="25"/>
        <v/>
      </c>
      <c r="S171" s="82" t="str">
        <f t="shared" si="26"/>
        <v/>
      </c>
      <c r="U171" s="82">
        <f t="shared" si="27"/>
        <v>0</v>
      </c>
      <c r="V171" s="82" t="str">
        <f t="shared" si="28"/>
        <v>Ja</v>
      </c>
    </row>
    <row r="172" spans="1:22" ht="24" customHeight="1" x14ac:dyDescent="0.25">
      <c r="A172" s="27">
        <v>163</v>
      </c>
      <c r="B172" s="114"/>
      <c r="C172" s="114"/>
      <c r="D172" s="178"/>
      <c r="E172" s="179"/>
      <c r="F172" s="179"/>
      <c r="G172" s="180"/>
      <c r="H172" s="176"/>
      <c r="I172" s="177"/>
      <c r="J172" s="85" t="str">
        <f t="shared" si="22"/>
        <v/>
      </c>
      <c r="K172" s="71" t="str">
        <f t="shared" si="19"/>
        <v/>
      </c>
      <c r="N172" s="40" t="str">
        <f t="shared" si="23"/>
        <v>Zeile nicht bearbeitet</v>
      </c>
      <c r="O172" s="41" t="str">
        <f t="shared" si="24"/>
        <v>Leere Zellen</v>
      </c>
      <c r="P172" s="42"/>
      <c r="Q172" s="27" t="str">
        <f t="shared" si="21"/>
        <v/>
      </c>
      <c r="R172" s="82" t="str">
        <f t="shared" si="25"/>
        <v/>
      </c>
      <c r="S172" s="82" t="str">
        <f t="shared" si="26"/>
        <v/>
      </c>
      <c r="U172" s="82">
        <f t="shared" si="27"/>
        <v>0</v>
      </c>
      <c r="V172" s="82" t="str">
        <f t="shared" si="28"/>
        <v>Ja</v>
      </c>
    </row>
    <row r="173" spans="1:22" ht="24" customHeight="1" x14ac:dyDescent="0.25">
      <c r="A173" s="27">
        <v>164</v>
      </c>
      <c r="B173" s="114"/>
      <c r="C173" s="114"/>
      <c r="D173" s="178"/>
      <c r="E173" s="179"/>
      <c r="F173" s="179"/>
      <c r="G173" s="180"/>
      <c r="H173" s="176"/>
      <c r="I173" s="177"/>
      <c r="J173" s="85" t="str">
        <f t="shared" si="22"/>
        <v/>
      </c>
      <c r="K173" s="71" t="str">
        <f t="shared" si="19"/>
        <v/>
      </c>
      <c r="N173" s="40" t="str">
        <f t="shared" si="23"/>
        <v>Zeile nicht bearbeitet</v>
      </c>
      <c r="O173" s="41" t="str">
        <f t="shared" si="24"/>
        <v>Leere Zellen</v>
      </c>
      <c r="P173" s="42"/>
      <c r="Q173" s="27" t="str">
        <f t="shared" si="21"/>
        <v/>
      </c>
      <c r="R173" s="82" t="str">
        <f t="shared" si="25"/>
        <v/>
      </c>
      <c r="S173" s="82" t="str">
        <f t="shared" si="26"/>
        <v/>
      </c>
      <c r="U173" s="82">
        <f t="shared" si="27"/>
        <v>0</v>
      </c>
      <c r="V173" s="82" t="str">
        <f t="shared" si="28"/>
        <v>Ja</v>
      </c>
    </row>
    <row r="174" spans="1:22" ht="24" customHeight="1" x14ac:dyDescent="0.25">
      <c r="A174" s="27">
        <v>165</v>
      </c>
      <c r="B174" s="114"/>
      <c r="C174" s="114"/>
      <c r="D174" s="178"/>
      <c r="E174" s="179"/>
      <c r="F174" s="179"/>
      <c r="G174" s="180"/>
      <c r="H174" s="176"/>
      <c r="I174" s="177"/>
      <c r="J174" s="85" t="str">
        <f t="shared" si="22"/>
        <v/>
      </c>
      <c r="K174" s="71" t="str">
        <f t="shared" si="19"/>
        <v/>
      </c>
      <c r="N174" s="40" t="str">
        <f t="shared" si="23"/>
        <v>Zeile nicht bearbeitet</v>
      </c>
      <c r="O174" s="41" t="str">
        <f t="shared" si="24"/>
        <v>Leere Zellen</v>
      </c>
      <c r="P174" s="42"/>
      <c r="Q174" s="27" t="str">
        <f t="shared" si="21"/>
        <v/>
      </c>
      <c r="R174" s="82" t="str">
        <f t="shared" si="25"/>
        <v/>
      </c>
      <c r="S174" s="82" t="str">
        <f t="shared" si="26"/>
        <v/>
      </c>
      <c r="U174" s="82">
        <f t="shared" si="27"/>
        <v>0</v>
      </c>
      <c r="V174" s="82" t="str">
        <f t="shared" si="28"/>
        <v>Ja</v>
      </c>
    </row>
    <row r="175" spans="1:22" ht="24" customHeight="1" x14ac:dyDescent="0.25">
      <c r="A175" s="27">
        <v>166</v>
      </c>
      <c r="B175" s="115"/>
      <c r="C175" s="114"/>
      <c r="D175" s="181"/>
      <c r="E175" s="182"/>
      <c r="F175" s="182"/>
      <c r="G175" s="194"/>
      <c r="H175" s="176"/>
      <c r="I175" s="177"/>
      <c r="J175" s="85" t="str">
        <f t="shared" si="22"/>
        <v/>
      </c>
      <c r="K175" s="71" t="str">
        <f t="shared" si="19"/>
        <v/>
      </c>
      <c r="N175" s="40" t="str">
        <f t="shared" si="23"/>
        <v>Zeile nicht bearbeitet</v>
      </c>
      <c r="O175" s="41" t="str">
        <f t="shared" si="24"/>
        <v>Leere Zellen</v>
      </c>
      <c r="P175" s="42"/>
      <c r="Q175" s="27" t="str">
        <f t="shared" ref="Q175:Q209" si="29">IF(B175="","",YEAR(B175))</f>
        <v/>
      </c>
      <c r="R175" s="82" t="str">
        <f t="shared" si="25"/>
        <v/>
      </c>
      <c r="S175" s="82" t="str">
        <f t="shared" si="26"/>
        <v/>
      </c>
      <c r="U175" s="82">
        <f t="shared" si="27"/>
        <v>0</v>
      </c>
      <c r="V175" s="82" t="str">
        <f t="shared" si="28"/>
        <v>Ja</v>
      </c>
    </row>
    <row r="176" spans="1:22" ht="24" customHeight="1" x14ac:dyDescent="0.25">
      <c r="A176" s="27">
        <v>167</v>
      </c>
      <c r="B176" s="115"/>
      <c r="C176" s="114"/>
      <c r="D176" s="181"/>
      <c r="E176" s="182"/>
      <c r="F176" s="182"/>
      <c r="G176" s="194"/>
      <c r="H176" s="176"/>
      <c r="I176" s="177"/>
      <c r="J176" s="85" t="str">
        <f t="shared" si="22"/>
        <v/>
      </c>
      <c r="K176" s="71" t="str">
        <f t="shared" si="19"/>
        <v/>
      </c>
      <c r="N176" s="40" t="str">
        <f t="shared" si="23"/>
        <v>Zeile nicht bearbeitet</v>
      </c>
      <c r="O176" s="41" t="str">
        <f t="shared" si="24"/>
        <v>Leere Zellen</v>
      </c>
      <c r="P176" s="42"/>
      <c r="Q176" s="27" t="str">
        <f t="shared" si="29"/>
        <v/>
      </c>
      <c r="R176" s="82" t="str">
        <f t="shared" si="25"/>
        <v/>
      </c>
      <c r="S176" s="82" t="str">
        <f t="shared" si="26"/>
        <v/>
      </c>
      <c r="U176" s="82">
        <f t="shared" si="27"/>
        <v>0</v>
      </c>
      <c r="V176" s="82" t="str">
        <f t="shared" si="28"/>
        <v>Ja</v>
      </c>
    </row>
    <row r="177" spans="1:22" ht="24" customHeight="1" x14ac:dyDescent="0.25">
      <c r="A177" s="27">
        <v>168</v>
      </c>
      <c r="B177" s="115"/>
      <c r="C177" s="114"/>
      <c r="D177" s="181"/>
      <c r="E177" s="182"/>
      <c r="F177" s="182"/>
      <c r="G177" s="194"/>
      <c r="H177" s="176"/>
      <c r="I177" s="177"/>
      <c r="J177" s="85" t="str">
        <f t="shared" si="22"/>
        <v/>
      </c>
      <c r="K177" s="71" t="str">
        <f t="shared" si="19"/>
        <v/>
      </c>
      <c r="N177" s="40" t="str">
        <f t="shared" si="23"/>
        <v>Zeile nicht bearbeitet</v>
      </c>
      <c r="O177" s="41" t="str">
        <f t="shared" si="24"/>
        <v>Leere Zellen</v>
      </c>
      <c r="P177" s="42"/>
      <c r="Q177" s="27" t="str">
        <f t="shared" si="29"/>
        <v/>
      </c>
      <c r="R177" s="82" t="str">
        <f t="shared" si="25"/>
        <v/>
      </c>
      <c r="S177" s="82" t="str">
        <f t="shared" si="26"/>
        <v/>
      </c>
      <c r="U177" s="82">
        <f t="shared" si="27"/>
        <v>0</v>
      </c>
      <c r="V177" s="82" t="str">
        <f t="shared" si="28"/>
        <v>Ja</v>
      </c>
    </row>
    <row r="178" spans="1:22" ht="24" customHeight="1" x14ac:dyDescent="0.25">
      <c r="A178" s="27">
        <v>169</v>
      </c>
      <c r="B178" s="115"/>
      <c r="C178" s="114"/>
      <c r="D178" s="181"/>
      <c r="E178" s="182"/>
      <c r="F178" s="182"/>
      <c r="G178" s="194"/>
      <c r="H178" s="176"/>
      <c r="I178" s="177"/>
      <c r="J178" s="85" t="str">
        <f t="shared" si="22"/>
        <v/>
      </c>
      <c r="K178" s="71" t="str">
        <f t="shared" si="19"/>
        <v/>
      </c>
      <c r="N178" s="40" t="str">
        <f t="shared" si="23"/>
        <v>Zeile nicht bearbeitet</v>
      </c>
      <c r="O178" s="41" t="str">
        <f t="shared" si="24"/>
        <v>Leere Zellen</v>
      </c>
      <c r="P178" s="42"/>
      <c r="Q178" s="27" t="str">
        <f t="shared" si="29"/>
        <v/>
      </c>
      <c r="R178" s="82" t="str">
        <f t="shared" si="25"/>
        <v/>
      </c>
      <c r="S178" s="82" t="str">
        <f t="shared" si="26"/>
        <v/>
      </c>
      <c r="U178" s="82">
        <f t="shared" si="27"/>
        <v>0</v>
      </c>
      <c r="V178" s="82" t="str">
        <f t="shared" si="28"/>
        <v>Ja</v>
      </c>
    </row>
    <row r="179" spans="1:22" ht="24" customHeight="1" x14ac:dyDescent="0.25">
      <c r="A179" s="27">
        <v>170</v>
      </c>
      <c r="B179" s="115"/>
      <c r="C179" s="114"/>
      <c r="D179" s="181"/>
      <c r="E179" s="182"/>
      <c r="F179" s="182"/>
      <c r="G179" s="194"/>
      <c r="H179" s="176"/>
      <c r="I179" s="177"/>
      <c r="J179" s="85" t="str">
        <f t="shared" si="22"/>
        <v/>
      </c>
      <c r="K179" s="71" t="str">
        <f t="shared" si="19"/>
        <v/>
      </c>
      <c r="N179" s="40" t="str">
        <f t="shared" si="23"/>
        <v>Zeile nicht bearbeitet</v>
      </c>
      <c r="O179" s="41" t="str">
        <f t="shared" si="24"/>
        <v>Leere Zellen</v>
      </c>
      <c r="P179" s="42"/>
      <c r="Q179" s="27" t="str">
        <f t="shared" si="29"/>
        <v/>
      </c>
      <c r="R179" s="82" t="str">
        <f t="shared" si="25"/>
        <v/>
      </c>
      <c r="S179" s="82" t="str">
        <f t="shared" si="26"/>
        <v/>
      </c>
      <c r="U179" s="82">
        <f t="shared" si="27"/>
        <v>0</v>
      </c>
      <c r="V179" s="82" t="str">
        <f t="shared" si="28"/>
        <v>Ja</v>
      </c>
    </row>
    <row r="180" spans="1:22" ht="24" customHeight="1" x14ac:dyDescent="0.25">
      <c r="A180" s="27">
        <v>171</v>
      </c>
      <c r="B180" s="115"/>
      <c r="C180" s="114"/>
      <c r="D180" s="181"/>
      <c r="E180" s="182"/>
      <c r="F180" s="182"/>
      <c r="G180" s="194"/>
      <c r="H180" s="176"/>
      <c r="I180" s="177"/>
      <c r="J180" s="85" t="str">
        <f t="shared" si="22"/>
        <v/>
      </c>
      <c r="K180" s="71" t="str">
        <f t="shared" si="19"/>
        <v/>
      </c>
      <c r="N180" s="40" t="str">
        <f t="shared" si="23"/>
        <v>Zeile nicht bearbeitet</v>
      </c>
      <c r="O180" s="41" t="str">
        <f t="shared" si="24"/>
        <v>Leere Zellen</v>
      </c>
      <c r="P180" s="42"/>
      <c r="Q180" s="27" t="str">
        <f t="shared" si="29"/>
        <v/>
      </c>
      <c r="R180" s="82" t="str">
        <f t="shared" si="25"/>
        <v/>
      </c>
      <c r="S180" s="82" t="str">
        <f t="shared" si="26"/>
        <v/>
      </c>
      <c r="U180" s="82">
        <f t="shared" si="27"/>
        <v>0</v>
      </c>
      <c r="V180" s="82" t="str">
        <f t="shared" si="28"/>
        <v>Ja</v>
      </c>
    </row>
    <row r="181" spans="1:22" ht="24" customHeight="1" x14ac:dyDescent="0.25">
      <c r="A181" s="27">
        <v>172</v>
      </c>
      <c r="B181" s="115"/>
      <c r="C181" s="114"/>
      <c r="D181" s="181"/>
      <c r="E181" s="182"/>
      <c r="F181" s="182"/>
      <c r="G181" s="182"/>
      <c r="H181" s="176"/>
      <c r="I181" s="177"/>
      <c r="J181" s="85" t="str">
        <f t="shared" si="22"/>
        <v/>
      </c>
      <c r="K181" s="71" t="str">
        <f t="shared" si="19"/>
        <v/>
      </c>
      <c r="N181" s="40" t="str">
        <f t="shared" si="23"/>
        <v>Zeile nicht bearbeitet</v>
      </c>
      <c r="O181" s="41" t="str">
        <f t="shared" si="24"/>
        <v>Leere Zellen</v>
      </c>
      <c r="P181" s="42"/>
      <c r="Q181" s="27" t="str">
        <f t="shared" si="29"/>
        <v/>
      </c>
      <c r="R181" s="82" t="str">
        <f t="shared" si="25"/>
        <v/>
      </c>
      <c r="S181" s="82" t="str">
        <f t="shared" si="26"/>
        <v/>
      </c>
      <c r="U181" s="82">
        <f t="shared" si="27"/>
        <v>0</v>
      </c>
      <c r="V181" s="82" t="str">
        <f t="shared" si="28"/>
        <v>Ja</v>
      </c>
    </row>
    <row r="182" spans="1:22" ht="24" customHeight="1" x14ac:dyDescent="0.25">
      <c r="A182" s="27">
        <v>173</v>
      </c>
      <c r="B182" s="115"/>
      <c r="C182" s="114"/>
      <c r="D182" s="181"/>
      <c r="E182" s="182"/>
      <c r="F182" s="182"/>
      <c r="G182" s="182"/>
      <c r="H182" s="176"/>
      <c r="I182" s="177"/>
      <c r="J182" s="85" t="str">
        <f t="shared" si="22"/>
        <v/>
      </c>
      <c r="K182" s="71" t="str">
        <f t="shared" si="19"/>
        <v/>
      </c>
      <c r="N182" s="40" t="str">
        <f t="shared" si="23"/>
        <v>Zeile nicht bearbeitet</v>
      </c>
      <c r="O182" s="41" t="str">
        <f t="shared" si="24"/>
        <v>Leere Zellen</v>
      </c>
      <c r="P182" s="42"/>
      <c r="Q182" s="27" t="str">
        <f t="shared" si="29"/>
        <v/>
      </c>
      <c r="R182" s="82" t="str">
        <f t="shared" si="25"/>
        <v/>
      </c>
      <c r="S182" s="82" t="str">
        <f t="shared" si="26"/>
        <v/>
      </c>
      <c r="U182" s="82">
        <f t="shared" si="27"/>
        <v>0</v>
      </c>
      <c r="V182" s="82" t="str">
        <f t="shared" si="28"/>
        <v>Ja</v>
      </c>
    </row>
    <row r="183" spans="1:22" ht="24" customHeight="1" x14ac:dyDescent="0.25">
      <c r="A183" s="27">
        <v>174</v>
      </c>
      <c r="B183" s="115"/>
      <c r="C183" s="114"/>
      <c r="D183" s="181"/>
      <c r="E183" s="182"/>
      <c r="F183" s="182"/>
      <c r="G183" s="182"/>
      <c r="H183" s="176"/>
      <c r="I183" s="177"/>
      <c r="J183" s="85" t="str">
        <f t="shared" si="22"/>
        <v/>
      </c>
      <c r="K183" s="71" t="str">
        <f t="shared" si="19"/>
        <v/>
      </c>
      <c r="N183" s="40" t="str">
        <f t="shared" si="23"/>
        <v>Zeile nicht bearbeitet</v>
      </c>
      <c r="O183" s="41" t="str">
        <f t="shared" si="24"/>
        <v>Leere Zellen</v>
      </c>
      <c r="P183" s="42"/>
      <c r="Q183" s="27" t="str">
        <f t="shared" si="29"/>
        <v/>
      </c>
      <c r="R183" s="82" t="str">
        <f t="shared" si="25"/>
        <v/>
      </c>
      <c r="S183" s="82" t="str">
        <f t="shared" si="26"/>
        <v/>
      </c>
      <c r="U183" s="82">
        <f t="shared" si="27"/>
        <v>0</v>
      </c>
      <c r="V183" s="82" t="str">
        <f t="shared" si="28"/>
        <v>Ja</v>
      </c>
    </row>
    <row r="184" spans="1:22" ht="24" customHeight="1" x14ac:dyDescent="0.25">
      <c r="A184" s="27">
        <v>175</v>
      </c>
      <c r="B184" s="115"/>
      <c r="C184" s="114"/>
      <c r="D184" s="181"/>
      <c r="E184" s="182"/>
      <c r="F184" s="182"/>
      <c r="G184" s="182"/>
      <c r="H184" s="176"/>
      <c r="I184" s="177"/>
      <c r="J184" s="85" t="str">
        <f t="shared" si="22"/>
        <v/>
      </c>
      <c r="K184" s="71" t="str">
        <f t="shared" si="19"/>
        <v/>
      </c>
      <c r="N184" s="40" t="str">
        <f t="shared" si="23"/>
        <v>Zeile nicht bearbeitet</v>
      </c>
      <c r="O184" s="41" t="str">
        <f t="shared" si="24"/>
        <v>Leere Zellen</v>
      </c>
      <c r="P184" s="42"/>
      <c r="Q184" s="27" t="str">
        <f t="shared" si="29"/>
        <v/>
      </c>
      <c r="R184" s="82" t="str">
        <f t="shared" si="25"/>
        <v/>
      </c>
      <c r="S184" s="82" t="str">
        <f t="shared" si="26"/>
        <v/>
      </c>
      <c r="U184" s="82">
        <f t="shared" si="27"/>
        <v>0</v>
      </c>
      <c r="V184" s="82" t="str">
        <f t="shared" si="28"/>
        <v>Ja</v>
      </c>
    </row>
    <row r="185" spans="1:22" ht="24" customHeight="1" x14ac:dyDescent="0.25">
      <c r="A185" s="27">
        <v>176</v>
      </c>
      <c r="B185" s="115"/>
      <c r="C185" s="114"/>
      <c r="D185" s="181"/>
      <c r="E185" s="182"/>
      <c r="F185" s="182"/>
      <c r="G185" s="182"/>
      <c r="H185" s="176"/>
      <c r="I185" s="177"/>
      <c r="J185" s="85" t="str">
        <f t="shared" si="22"/>
        <v/>
      </c>
      <c r="K185" s="71" t="str">
        <f t="shared" si="19"/>
        <v/>
      </c>
      <c r="N185" s="40" t="str">
        <f t="shared" si="23"/>
        <v>Zeile nicht bearbeitet</v>
      </c>
      <c r="O185" s="41" t="str">
        <f t="shared" si="24"/>
        <v>Leere Zellen</v>
      </c>
      <c r="P185" s="42"/>
      <c r="Q185" s="27" t="str">
        <f t="shared" si="29"/>
        <v/>
      </c>
      <c r="R185" s="82" t="str">
        <f t="shared" si="25"/>
        <v/>
      </c>
      <c r="S185" s="82" t="str">
        <f t="shared" si="26"/>
        <v/>
      </c>
      <c r="U185" s="82">
        <f t="shared" si="27"/>
        <v>0</v>
      </c>
      <c r="V185" s="82" t="str">
        <f t="shared" si="28"/>
        <v>Ja</v>
      </c>
    </row>
    <row r="186" spans="1:22" ht="24" customHeight="1" x14ac:dyDescent="0.25">
      <c r="A186" s="27">
        <v>177</v>
      </c>
      <c r="B186" s="115"/>
      <c r="C186" s="114"/>
      <c r="D186" s="181"/>
      <c r="E186" s="182"/>
      <c r="F186" s="182"/>
      <c r="G186" s="182"/>
      <c r="H186" s="176"/>
      <c r="I186" s="177"/>
      <c r="J186" s="85" t="str">
        <f t="shared" si="22"/>
        <v/>
      </c>
      <c r="K186" s="71" t="str">
        <f t="shared" si="19"/>
        <v/>
      </c>
      <c r="N186" s="40" t="str">
        <f t="shared" si="23"/>
        <v>Zeile nicht bearbeitet</v>
      </c>
      <c r="O186" s="41" t="str">
        <f t="shared" si="24"/>
        <v>Leere Zellen</v>
      </c>
      <c r="P186" s="42"/>
      <c r="Q186" s="27" t="str">
        <f t="shared" si="29"/>
        <v/>
      </c>
      <c r="R186" s="82" t="str">
        <f t="shared" si="25"/>
        <v/>
      </c>
      <c r="S186" s="82" t="str">
        <f t="shared" si="26"/>
        <v/>
      </c>
      <c r="U186" s="82">
        <f t="shared" si="27"/>
        <v>0</v>
      </c>
      <c r="V186" s="82" t="str">
        <f t="shared" si="28"/>
        <v>Ja</v>
      </c>
    </row>
    <row r="187" spans="1:22" ht="24" customHeight="1" x14ac:dyDescent="0.25">
      <c r="A187" s="27">
        <v>178</v>
      </c>
      <c r="B187" s="115"/>
      <c r="C187" s="114"/>
      <c r="D187" s="181"/>
      <c r="E187" s="182"/>
      <c r="F187" s="182"/>
      <c r="G187" s="182"/>
      <c r="H187" s="176"/>
      <c r="I187" s="177"/>
      <c r="J187" s="85" t="str">
        <f t="shared" si="22"/>
        <v/>
      </c>
      <c r="K187" s="71" t="str">
        <f t="shared" si="19"/>
        <v/>
      </c>
      <c r="N187" s="40" t="str">
        <f t="shared" si="23"/>
        <v>Zeile nicht bearbeitet</v>
      </c>
      <c r="O187" s="41" t="str">
        <f t="shared" si="24"/>
        <v>Leere Zellen</v>
      </c>
      <c r="P187" s="42"/>
      <c r="Q187" s="27" t="str">
        <f t="shared" si="29"/>
        <v/>
      </c>
      <c r="R187" s="82" t="str">
        <f t="shared" si="25"/>
        <v/>
      </c>
      <c r="S187" s="82" t="str">
        <f t="shared" si="26"/>
        <v/>
      </c>
      <c r="U187" s="82">
        <f t="shared" si="27"/>
        <v>0</v>
      </c>
      <c r="V187" s="82" t="str">
        <f t="shared" si="28"/>
        <v>Ja</v>
      </c>
    </row>
    <row r="188" spans="1:22" ht="24" customHeight="1" x14ac:dyDescent="0.25">
      <c r="A188" s="27">
        <v>179</v>
      </c>
      <c r="B188" s="115"/>
      <c r="C188" s="114"/>
      <c r="D188" s="181"/>
      <c r="E188" s="182"/>
      <c r="F188" s="182"/>
      <c r="G188" s="182"/>
      <c r="H188" s="176"/>
      <c r="I188" s="177"/>
      <c r="J188" s="85" t="str">
        <f t="shared" si="22"/>
        <v/>
      </c>
      <c r="K188" s="71" t="str">
        <f t="shared" si="19"/>
        <v/>
      </c>
      <c r="N188" s="40" t="str">
        <f t="shared" si="23"/>
        <v>Zeile nicht bearbeitet</v>
      </c>
      <c r="O188" s="41" t="str">
        <f t="shared" si="24"/>
        <v>Leere Zellen</v>
      </c>
      <c r="P188" s="42"/>
      <c r="Q188" s="27" t="str">
        <f t="shared" si="29"/>
        <v/>
      </c>
      <c r="R188" s="82" t="str">
        <f t="shared" si="25"/>
        <v/>
      </c>
      <c r="S188" s="82" t="str">
        <f t="shared" si="26"/>
        <v/>
      </c>
      <c r="U188" s="82">
        <f t="shared" si="27"/>
        <v>0</v>
      </c>
      <c r="V188" s="82" t="str">
        <f t="shared" si="28"/>
        <v>Ja</v>
      </c>
    </row>
    <row r="189" spans="1:22" ht="24" customHeight="1" x14ac:dyDescent="0.25">
      <c r="A189" s="27">
        <v>180</v>
      </c>
      <c r="B189" s="115"/>
      <c r="C189" s="114"/>
      <c r="D189" s="181"/>
      <c r="E189" s="182"/>
      <c r="F189" s="182"/>
      <c r="G189" s="182"/>
      <c r="H189" s="176"/>
      <c r="I189" s="177"/>
      <c r="J189" s="85" t="str">
        <f t="shared" si="22"/>
        <v/>
      </c>
      <c r="K189" s="71" t="str">
        <f t="shared" si="19"/>
        <v/>
      </c>
      <c r="N189" s="40" t="str">
        <f t="shared" si="23"/>
        <v>Zeile nicht bearbeitet</v>
      </c>
      <c r="O189" s="41" t="str">
        <f t="shared" si="24"/>
        <v>Leere Zellen</v>
      </c>
      <c r="P189" s="42"/>
      <c r="Q189" s="27" t="str">
        <f t="shared" si="29"/>
        <v/>
      </c>
      <c r="R189" s="82" t="str">
        <f t="shared" si="25"/>
        <v/>
      </c>
      <c r="S189" s="82" t="str">
        <f t="shared" si="26"/>
        <v/>
      </c>
      <c r="U189" s="82">
        <f t="shared" si="27"/>
        <v>0</v>
      </c>
      <c r="V189" s="82" t="str">
        <f t="shared" si="28"/>
        <v>Ja</v>
      </c>
    </row>
    <row r="190" spans="1:22" ht="24" customHeight="1" x14ac:dyDescent="0.25">
      <c r="A190" s="27">
        <v>181</v>
      </c>
      <c r="B190" s="115"/>
      <c r="C190" s="114"/>
      <c r="D190" s="181"/>
      <c r="E190" s="182"/>
      <c r="F190" s="182"/>
      <c r="G190" s="182"/>
      <c r="H190" s="176"/>
      <c r="I190" s="177"/>
      <c r="J190" s="85" t="str">
        <f t="shared" si="22"/>
        <v/>
      </c>
      <c r="K190" s="71" t="str">
        <f t="shared" si="19"/>
        <v/>
      </c>
      <c r="N190" s="40" t="str">
        <f t="shared" si="23"/>
        <v>Zeile nicht bearbeitet</v>
      </c>
      <c r="O190" s="41" t="str">
        <f t="shared" si="24"/>
        <v>Leere Zellen</v>
      </c>
      <c r="P190" s="42"/>
      <c r="Q190" s="27" t="str">
        <f t="shared" si="29"/>
        <v/>
      </c>
      <c r="R190" s="82" t="str">
        <f t="shared" si="25"/>
        <v/>
      </c>
      <c r="S190" s="82" t="str">
        <f t="shared" si="26"/>
        <v/>
      </c>
      <c r="U190" s="82">
        <f t="shared" si="27"/>
        <v>0</v>
      </c>
      <c r="V190" s="82" t="str">
        <f t="shared" si="28"/>
        <v>Ja</v>
      </c>
    </row>
    <row r="191" spans="1:22" ht="24" customHeight="1" x14ac:dyDescent="0.25">
      <c r="A191" s="27">
        <v>182</v>
      </c>
      <c r="B191" s="115"/>
      <c r="C191" s="114"/>
      <c r="D191" s="181"/>
      <c r="E191" s="182"/>
      <c r="F191" s="182"/>
      <c r="G191" s="182"/>
      <c r="H191" s="176"/>
      <c r="I191" s="177"/>
      <c r="J191" s="85" t="str">
        <f t="shared" si="22"/>
        <v/>
      </c>
      <c r="K191" s="71" t="str">
        <f t="shared" si="19"/>
        <v/>
      </c>
      <c r="N191" s="40" t="str">
        <f t="shared" si="23"/>
        <v>Zeile nicht bearbeitet</v>
      </c>
      <c r="O191" s="41" t="str">
        <f t="shared" si="24"/>
        <v>Leere Zellen</v>
      </c>
      <c r="P191" s="42"/>
      <c r="Q191" s="27" t="str">
        <f t="shared" si="29"/>
        <v/>
      </c>
      <c r="R191" s="82" t="str">
        <f t="shared" si="25"/>
        <v/>
      </c>
      <c r="S191" s="82" t="str">
        <f t="shared" si="26"/>
        <v/>
      </c>
      <c r="U191" s="82">
        <f t="shared" si="27"/>
        <v>0</v>
      </c>
      <c r="V191" s="82" t="str">
        <f t="shared" si="28"/>
        <v>Ja</v>
      </c>
    </row>
    <row r="192" spans="1:22" ht="24" customHeight="1" x14ac:dyDescent="0.25">
      <c r="A192" s="27">
        <v>183</v>
      </c>
      <c r="B192" s="115"/>
      <c r="C192" s="114"/>
      <c r="D192" s="181"/>
      <c r="E192" s="182"/>
      <c r="F192" s="182"/>
      <c r="G192" s="182"/>
      <c r="H192" s="176"/>
      <c r="I192" s="177"/>
      <c r="J192" s="85" t="str">
        <f t="shared" si="22"/>
        <v/>
      </c>
      <c r="K192" s="71" t="str">
        <f t="shared" si="19"/>
        <v/>
      </c>
      <c r="N192" s="40" t="str">
        <f t="shared" si="23"/>
        <v>Zeile nicht bearbeitet</v>
      </c>
      <c r="O192" s="41" t="str">
        <f t="shared" si="24"/>
        <v>Leere Zellen</v>
      </c>
      <c r="P192" s="42"/>
      <c r="Q192" s="27" t="str">
        <f t="shared" si="29"/>
        <v/>
      </c>
      <c r="R192" s="82" t="str">
        <f t="shared" si="25"/>
        <v/>
      </c>
      <c r="S192" s="82" t="str">
        <f t="shared" si="26"/>
        <v/>
      </c>
      <c r="U192" s="82">
        <f t="shared" si="27"/>
        <v>0</v>
      </c>
      <c r="V192" s="82" t="str">
        <f t="shared" si="28"/>
        <v>Ja</v>
      </c>
    </row>
    <row r="193" spans="1:22" ht="24" customHeight="1" x14ac:dyDescent="0.25">
      <c r="A193" s="27">
        <v>184</v>
      </c>
      <c r="B193" s="115"/>
      <c r="C193" s="114"/>
      <c r="D193" s="181"/>
      <c r="E193" s="182"/>
      <c r="F193" s="182"/>
      <c r="G193" s="182"/>
      <c r="H193" s="176"/>
      <c r="I193" s="177"/>
      <c r="J193" s="85" t="str">
        <f t="shared" si="22"/>
        <v/>
      </c>
      <c r="K193" s="71" t="str">
        <f t="shared" si="19"/>
        <v/>
      </c>
      <c r="N193" s="40" t="str">
        <f t="shared" si="23"/>
        <v>Zeile nicht bearbeitet</v>
      </c>
      <c r="O193" s="41" t="str">
        <f t="shared" si="24"/>
        <v>Leere Zellen</v>
      </c>
      <c r="P193" s="42"/>
      <c r="Q193" s="27" t="str">
        <f t="shared" si="29"/>
        <v/>
      </c>
      <c r="R193" s="82" t="str">
        <f t="shared" si="25"/>
        <v/>
      </c>
      <c r="S193" s="82" t="str">
        <f t="shared" si="26"/>
        <v/>
      </c>
      <c r="U193" s="82">
        <f t="shared" si="27"/>
        <v>0</v>
      </c>
      <c r="V193" s="82" t="str">
        <f t="shared" si="28"/>
        <v>Ja</v>
      </c>
    </row>
    <row r="194" spans="1:22" ht="24" customHeight="1" x14ac:dyDescent="0.25">
      <c r="A194" s="27">
        <v>185</v>
      </c>
      <c r="B194" s="115"/>
      <c r="C194" s="114"/>
      <c r="D194" s="181"/>
      <c r="E194" s="182"/>
      <c r="F194" s="182"/>
      <c r="G194" s="182"/>
      <c r="H194" s="176"/>
      <c r="I194" s="177"/>
      <c r="J194" s="85" t="str">
        <f t="shared" si="22"/>
        <v/>
      </c>
      <c r="K194" s="71" t="str">
        <f t="shared" si="19"/>
        <v/>
      </c>
      <c r="N194" s="40" t="str">
        <f t="shared" si="23"/>
        <v>Zeile nicht bearbeitet</v>
      </c>
      <c r="O194" s="41" t="str">
        <f t="shared" si="24"/>
        <v>Leere Zellen</v>
      </c>
      <c r="P194" s="42"/>
      <c r="Q194" s="27" t="str">
        <f t="shared" si="29"/>
        <v/>
      </c>
      <c r="R194" s="82" t="str">
        <f t="shared" si="25"/>
        <v/>
      </c>
      <c r="S194" s="82" t="str">
        <f t="shared" si="26"/>
        <v/>
      </c>
      <c r="U194" s="82">
        <f t="shared" si="27"/>
        <v>0</v>
      </c>
      <c r="V194" s="82" t="str">
        <f t="shared" si="28"/>
        <v>Ja</v>
      </c>
    </row>
    <row r="195" spans="1:22" ht="24" customHeight="1" x14ac:dyDescent="0.25">
      <c r="A195" s="27">
        <v>186</v>
      </c>
      <c r="B195" s="115"/>
      <c r="C195" s="114"/>
      <c r="D195" s="181"/>
      <c r="E195" s="182"/>
      <c r="F195" s="182"/>
      <c r="G195" s="182"/>
      <c r="H195" s="176"/>
      <c r="I195" s="177"/>
      <c r="J195" s="85" t="str">
        <f t="shared" si="22"/>
        <v/>
      </c>
      <c r="K195" s="71" t="str">
        <f t="shared" si="19"/>
        <v/>
      </c>
      <c r="N195" s="40" t="str">
        <f t="shared" si="23"/>
        <v>Zeile nicht bearbeitet</v>
      </c>
      <c r="O195" s="41" t="str">
        <f t="shared" si="24"/>
        <v>Leere Zellen</v>
      </c>
      <c r="P195" s="42"/>
      <c r="Q195" s="27" t="str">
        <f t="shared" si="29"/>
        <v/>
      </c>
      <c r="R195" s="82" t="str">
        <f t="shared" si="25"/>
        <v/>
      </c>
      <c r="S195" s="82" t="str">
        <f t="shared" si="26"/>
        <v/>
      </c>
      <c r="U195" s="82">
        <f t="shared" si="27"/>
        <v>0</v>
      </c>
      <c r="V195" s="82" t="str">
        <f t="shared" si="28"/>
        <v>Ja</v>
      </c>
    </row>
    <row r="196" spans="1:22" ht="24" customHeight="1" x14ac:dyDescent="0.25">
      <c r="A196" s="27">
        <v>187</v>
      </c>
      <c r="B196" s="115"/>
      <c r="C196" s="114"/>
      <c r="D196" s="181"/>
      <c r="E196" s="182"/>
      <c r="F196" s="182"/>
      <c r="G196" s="182"/>
      <c r="H196" s="176"/>
      <c r="I196" s="177"/>
      <c r="J196" s="85" t="str">
        <f t="shared" si="22"/>
        <v/>
      </c>
      <c r="K196" s="71" t="str">
        <f t="shared" si="19"/>
        <v/>
      </c>
      <c r="N196" s="40" t="str">
        <f t="shared" si="23"/>
        <v>Zeile nicht bearbeitet</v>
      </c>
      <c r="O196" s="41" t="str">
        <f t="shared" si="24"/>
        <v>Leere Zellen</v>
      </c>
      <c r="P196" s="42"/>
      <c r="Q196" s="27" t="str">
        <f t="shared" si="29"/>
        <v/>
      </c>
      <c r="R196" s="82" t="str">
        <f t="shared" si="25"/>
        <v/>
      </c>
      <c r="S196" s="82" t="str">
        <f t="shared" si="26"/>
        <v/>
      </c>
      <c r="U196" s="82">
        <f t="shared" si="27"/>
        <v>0</v>
      </c>
      <c r="V196" s="82" t="str">
        <f t="shared" si="28"/>
        <v>Ja</v>
      </c>
    </row>
    <row r="197" spans="1:22" ht="24" customHeight="1" x14ac:dyDescent="0.25">
      <c r="A197" s="27">
        <v>188</v>
      </c>
      <c r="B197" s="115"/>
      <c r="C197" s="114"/>
      <c r="D197" s="181"/>
      <c r="E197" s="182"/>
      <c r="F197" s="182"/>
      <c r="G197" s="182"/>
      <c r="H197" s="176"/>
      <c r="I197" s="177"/>
      <c r="J197" s="85" t="str">
        <f t="shared" si="22"/>
        <v/>
      </c>
      <c r="K197" s="71" t="str">
        <f t="shared" si="19"/>
        <v/>
      </c>
      <c r="N197" s="40" t="str">
        <f t="shared" si="23"/>
        <v>Zeile nicht bearbeitet</v>
      </c>
      <c r="O197" s="41" t="str">
        <f t="shared" si="24"/>
        <v>Leere Zellen</v>
      </c>
      <c r="P197" s="42"/>
      <c r="Q197" s="27" t="str">
        <f t="shared" si="29"/>
        <v/>
      </c>
      <c r="R197" s="82" t="str">
        <f t="shared" si="25"/>
        <v/>
      </c>
      <c r="S197" s="82" t="str">
        <f t="shared" si="26"/>
        <v/>
      </c>
      <c r="U197" s="82">
        <f t="shared" si="27"/>
        <v>0</v>
      </c>
      <c r="V197" s="82" t="str">
        <f t="shared" si="28"/>
        <v>Ja</v>
      </c>
    </row>
    <row r="198" spans="1:22" ht="24" customHeight="1" x14ac:dyDescent="0.25">
      <c r="A198" s="27">
        <v>189</v>
      </c>
      <c r="B198" s="115"/>
      <c r="C198" s="114"/>
      <c r="D198" s="181"/>
      <c r="E198" s="182"/>
      <c r="F198" s="182"/>
      <c r="G198" s="182"/>
      <c r="H198" s="176"/>
      <c r="I198" s="177"/>
      <c r="J198" s="85" t="str">
        <f t="shared" si="22"/>
        <v/>
      </c>
      <c r="K198" s="71" t="str">
        <f t="shared" si="19"/>
        <v/>
      </c>
      <c r="N198" s="40" t="str">
        <f t="shared" si="23"/>
        <v>Zeile nicht bearbeitet</v>
      </c>
      <c r="O198" s="41" t="str">
        <f t="shared" si="24"/>
        <v>Leere Zellen</v>
      </c>
      <c r="P198" s="42"/>
      <c r="Q198" s="27" t="str">
        <f t="shared" si="29"/>
        <v/>
      </c>
      <c r="R198" s="82" t="str">
        <f t="shared" si="25"/>
        <v/>
      </c>
      <c r="S198" s="82" t="str">
        <f t="shared" si="26"/>
        <v/>
      </c>
      <c r="U198" s="82">
        <f t="shared" si="27"/>
        <v>0</v>
      </c>
      <c r="V198" s="82" t="str">
        <f t="shared" si="28"/>
        <v>Ja</v>
      </c>
    </row>
    <row r="199" spans="1:22" ht="24" customHeight="1" x14ac:dyDescent="0.25">
      <c r="A199" s="27">
        <v>190</v>
      </c>
      <c r="B199" s="115"/>
      <c r="C199" s="114"/>
      <c r="D199" s="181"/>
      <c r="E199" s="182"/>
      <c r="F199" s="182"/>
      <c r="G199" s="182"/>
      <c r="H199" s="176"/>
      <c r="I199" s="177"/>
      <c r="J199" s="85" t="str">
        <f t="shared" si="22"/>
        <v/>
      </c>
      <c r="K199" s="71" t="str">
        <f t="shared" si="19"/>
        <v/>
      </c>
      <c r="N199" s="40" t="str">
        <f t="shared" si="23"/>
        <v>Zeile nicht bearbeitet</v>
      </c>
      <c r="O199" s="41" t="str">
        <f t="shared" si="24"/>
        <v>Leere Zellen</v>
      </c>
      <c r="P199" s="42"/>
      <c r="Q199" s="27" t="str">
        <f t="shared" si="29"/>
        <v/>
      </c>
      <c r="R199" s="82" t="str">
        <f t="shared" si="25"/>
        <v/>
      </c>
      <c r="S199" s="82" t="str">
        <f t="shared" si="26"/>
        <v/>
      </c>
      <c r="U199" s="82">
        <f t="shared" si="27"/>
        <v>0</v>
      </c>
      <c r="V199" s="82" t="str">
        <f t="shared" si="28"/>
        <v>Ja</v>
      </c>
    </row>
    <row r="200" spans="1:22" ht="24" customHeight="1" x14ac:dyDescent="0.25">
      <c r="A200" s="27">
        <v>191</v>
      </c>
      <c r="B200" s="115"/>
      <c r="C200" s="114"/>
      <c r="D200" s="181"/>
      <c r="E200" s="182"/>
      <c r="F200" s="182"/>
      <c r="G200" s="182"/>
      <c r="H200" s="176"/>
      <c r="I200" s="177"/>
      <c r="J200" s="85" t="str">
        <f t="shared" si="22"/>
        <v/>
      </c>
      <c r="K200" s="71" t="str">
        <f t="shared" si="19"/>
        <v/>
      </c>
      <c r="N200" s="40" t="str">
        <f t="shared" si="23"/>
        <v>Zeile nicht bearbeitet</v>
      </c>
      <c r="O200" s="41" t="str">
        <f t="shared" si="24"/>
        <v>Leere Zellen</v>
      </c>
      <c r="P200" s="42"/>
      <c r="Q200" s="27" t="str">
        <f t="shared" si="29"/>
        <v/>
      </c>
      <c r="R200" s="82" t="str">
        <f t="shared" si="25"/>
        <v/>
      </c>
      <c r="S200" s="82" t="str">
        <f t="shared" si="26"/>
        <v/>
      </c>
      <c r="U200" s="82">
        <f t="shared" si="27"/>
        <v>0</v>
      </c>
      <c r="V200" s="82" t="str">
        <f t="shared" si="28"/>
        <v>Ja</v>
      </c>
    </row>
    <row r="201" spans="1:22" ht="24" customHeight="1" x14ac:dyDescent="0.25">
      <c r="A201" s="27">
        <v>192</v>
      </c>
      <c r="B201" s="115"/>
      <c r="C201" s="114"/>
      <c r="D201" s="181"/>
      <c r="E201" s="182"/>
      <c r="F201" s="182"/>
      <c r="G201" s="182"/>
      <c r="H201" s="176"/>
      <c r="I201" s="177"/>
      <c r="J201" s="85" t="str">
        <f t="shared" si="22"/>
        <v/>
      </c>
      <c r="K201" s="71" t="str">
        <f t="shared" si="19"/>
        <v/>
      </c>
      <c r="N201" s="40" t="str">
        <f t="shared" si="23"/>
        <v>Zeile nicht bearbeitet</v>
      </c>
      <c r="O201" s="41" t="str">
        <f t="shared" si="24"/>
        <v>Leere Zellen</v>
      </c>
      <c r="P201" s="42"/>
      <c r="Q201" s="27" t="str">
        <f t="shared" si="29"/>
        <v/>
      </c>
      <c r="R201" s="82" t="str">
        <f t="shared" si="25"/>
        <v/>
      </c>
      <c r="S201" s="82" t="str">
        <f t="shared" si="26"/>
        <v/>
      </c>
      <c r="U201" s="82">
        <f t="shared" si="27"/>
        <v>0</v>
      </c>
      <c r="V201" s="82" t="str">
        <f t="shared" si="28"/>
        <v>Ja</v>
      </c>
    </row>
    <row r="202" spans="1:22" ht="24" customHeight="1" x14ac:dyDescent="0.25">
      <c r="A202" s="27">
        <v>193</v>
      </c>
      <c r="B202" s="115"/>
      <c r="C202" s="114"/>
      <c r="D202" s="181"/>
      <c r="E202" s="182"/>
      <c r="F202" s="182"/>
      <c r="G202" s="182"/>
      <c r="H202" s="176"/>
      <c r="I202" s="177"/>
      <c r="J202" s="85" t="str">
        <f t="shared" si="22"/>
        <v/>
      </c>
      <c r="K202" s="71" t="str">
        <f t="shared" si="19"/>
        <v/>
      </c>
      <c r="N202" s="40" t="str">
        <f t="shared" si="23"/>
        <v>Zeile nicht bearbeitet</v>
      </c>
      <c r="O202" s="41" t="str">
        <f t="shared" si="24"/>
        <v>Leere Zellen</v>
      </c>
      <c r="P202" s="42"/>
      <c r="Q202" s="27" t="str">
        <f t="shared" si="29"/>
        <v/>
      </c>
      <c r="R202" s="82" t="str">
        <f t="shared" si="25"/>
        <v/>
      </c>
      <c r="S202" s="82" t="str">
        <f t="shared" si="26"/>
        <v/>
      </c>
      <c r="U202" s="82">
        <f t="shared" si="27"/>
        <v>0</v>
      </c>
      <c r="V202" s="82" t="str">
        <f t="shared" si="28"/>
        <v>Ja</v>
      </c>
    </row>
    <row r="203" spans="1:22" ht="24" customHeight="1" x14ac:dyDescent="0.25">
      <c r="A203" s="27">
        <v>194</v>
      </c>
      <c r="B203" s="115"/>
      <c r="C203" s="114"/>
      <c r="D203" s="181"/>
      <c r="E203" s="182"/>
      <c r="F203" s="182"/>
      <c r="G203" s="182"/>
      <c r="H203" s="176"/>
      <c r="I203" s="177"/>
      <c r="J203" s="85" t="str">
        <f t="shared" ref="J203:J208" si="30">IF(S203="Duplikat","Bitte Plausibilität prüfen","")</f>
        <v/>
      </c>
      <c r="K203" s="71" t="str">
        <f t="shared" si="19"/>
        <v/>
      </c>
      <c r="N203" s="40" t="str">
        <f t="shared" ref="N203:N209" si="31">IF(OR(B203&lt;&gt;"",C203&lt;&gt;"",D203&lt;&gt;"",H203&lt;&gt;""),"Zeile bearbeitet","Zeile nicht bearbeitet")</f>
        <v>Zeile nicht bearbeitet</v>
      </c>
      <c r="O203" s="41" t="str">
        <f t="shared" ref="O203:O209" si="32">IF(OR(B203="",C203="",D203="",H203=""),"Leere Zellen","Keine leere Zellen")</f>
        <v>Leere Zellen</v>
      </c>
      <c r="P203" s="42"/>
      <c r="Q203" s="27" t="str">
        <f t="shared" si="29"/>
        <v/>
      </c>
      <c r="R203" s="82" t="str">
        <f t="shared" ref="R203:R209" si="33">IF(B203="","",IF(COUNTIF($B$10:$B$209,B203)&gt;1,"Duplikat","Unikat"))</f>
        <v/>
      </c>
      <c r="S203" s="82" t="str">
        <f t="shared" ref="S203:S209" si="34">IF(C203="","",IF(COUNTIF($C$10:$C$209,C203)&gt;1,"Duplikat","Unikat"))</f>
        <v/>
      </c>
      <c r="U203" s="82">
        <f t="shared" ref="U203:U209" si="35">IF(S203="Duplikat",1,0)</f>
        <v>0</v>
      </c>
      <c r="V203" s="82" t="str">
        <f t="shared" ref="V203:V209" si="36">IF(AND(U203=0,OR($J$6="",$J$6&lt;&gt;"")),"Ja",IF(AND(U203=1,$J$6&lt;&gt;""),"Ja","Nein"))</f>
        <v>Ja</v>
      </c>
    </row>
    <row r="204" spans="1:22" ht="24" customHeight="1" x14ac:dyDescent="0.25">
      <c r="A204" s="27">
        <v>195</v>
      </c>
      <c r="B204" s="115"/>
      <c r="C204" s="114"/>
      <c r="D204" s="181"/>
      <c r="E204" s="182"/>
      <c r="F204" s="182"/>
      <c r="G204" s="182"/>
      <c r="H204" s="176"/>
      <c r="I204" s="177"/>
      <c r="J204" s="85" t="str">
        <f t="shared" si="30"/>
        <v/>
      </c>
      <c r="K204" s="71" t="str">
        <f t="shared" si="19"/>
        <v/>
      </c>
      <c r="N204" s="40" t="str">
        <f t="shared" si="31"/>
        <v>Zeile nicht bearbeitet</v>
      </c>
      <c r="O204" s="41" t="str">
        <f t="shared" si="32"/>
        <v>Leere Zellen</v>
      </c>
      <c r="P204" s="42"/>
      <c r="Q204" s="27" t="str">
        <f t="shared" si="29"/>
        <v/>
      </c>
      <c r="R204" s="82" t="str">
        <f t="shared" si="33"/>
        <v/>
      </c>
      <c r="S204" s="82" t="str">
        <f t="shared" si="34"/>
        <v/>
      </c>
      <c r="U204" s="82">
        <f t="shared" si="35"/>
        <v>0</v>
      </c>
      <c r="V204" s="82" t="str">
        <f t="shared" si="36"/>
        <v>Ja</v>
      </c>
    </row>
    <row r="205" spans="1:22" ht="24" customHeight="1" x14ac:dyDescent="0.25">
      <c r="A205" s="27">
        <v>196</v>
      </c>
      <c r="B205" s="115"/>
      <c r="C205" s="114"/>
      <c r="D205" s="181"/>
      <c r="E205" s="182"/>
      <c r="F205" s="182"/>
      <c r="G205" s="182"/>
      <c r="H205" s="176"/>
      <c r="I205" s="177"/>
      <c r="J205" s="85" t="str">
        <f t="shared" si="30"/>
        <v/>
      </c>
      <c r="K205" s="71" t="str">
        <f t="shared" si="19"/>
        <v/>
      </c>
      <c r="N205" s="40" t="str">
        <f t="shared" si="31"/>
        <v>Zeile nicht bearbeitet</v>
      </c>
      <c r="O205" s="41" t="str">
        <f t="shared" si="32"/>
        <v>Leere Zellen</v>
      </c>
      <c r="P205" s="42"/>
      <c r="Q205" s="27" t="str">
        <f t="shared" si="29"/>
        <v/>
      </c>
      <c r="R205" s="82" t="str">
        <f t="shared" si="33"/>
        <v/>
      </c>
      <c r="S205" s="82" t="str">
        <f t="shared" si="34"/>
        <v/>
      </c>
      <c r="U205" s="82">
        <f t="shared" si="35"/>
        <v>0</v>
      </c>
      <c r="V205" s="82" t="str">
        <f t="shared" si="36"/>
        <v>Ja</v>
      </c>
    </row>
    <row r="206" spans="1:22" ht="24" customHeight="1" x14ac:dyDescent="0.25">
      <c r="A206" s="27">
        <v>197</v>
      </c>
      <c r="B206" s="115"/>
      <c r="C206" s="114"/>
      <c r="D206" s="181"/>
      <c r="E206" s="182"/>
      <c r="F206" s="182"/>
      <c r="G206" s="182"/>
      <c r="H206" s="176"/>
      <c r="I206" s="177"/>
      <c r="J206" s="85" t="str">
        <f t="shared" si="30"/>
        <v/>
      </c>
      <c r="K206" s="71" t="str">
        <f t="shared" si="19"/>
        <v/>
      </c>
      <c r="N206" s="40" t="str">
        <f t="shared" si="31"/>
        <v>Zeile nicht bearbeitet</v>
      </c>
      <c r="O206" s="41" t="str">
        <f t="shared" si="32"/>
        <v>Leere Zellen</v>
      </c>
      <c r="P206" s="42"/>
      <c r="Q206" s="27" t="str">
        <f t="shared" si="29"/>
        <v/>
      </c>
      <c r="R206" s="82" t="str">
        <f t="shared" si="33"/>
        <v/>
      </c>
      <c r="S206" s="82" t="str">
        <f t="shared" si="34"/>
        <v/>
      </c>
      <c r="U206" s="82">
        <f t="shared" si="35"/>
        <v>0</v>
      </c>
      <c r="V206" s="82" t="str">
        <f t="shared" si="36"/>
        <v>Ja</v>
      </c>
    </row>
    <row r="207" spans="1:22" ht="24" customHeight="1" x14ac:dyDescent="0.25">
      <c r="A207" s="27">
        <v>198</v>
      </c>
      <c r="B207" s="115"/>
      <c r="C207" s="114"/>
      <c r="D207" s="181"/>
      <c r="E207" s="182"/>
      <c r="F207" s="182"/>
      <c r="G207" s="182"/>
      <c r="H207" s="176"/>
      <c r="I207" s="177"/>
      <c r="J207" s="85" t="str">
        <f t="shared" si="30"/>
        <v/>
      </c>
      <c r="K207" s="71" t="str">
        <f t="shared" si="19"/>
        <v/>
      </c>
      <c r="N207" s="40" t="str">
        <f t="shared" si="31"/>
        <v>Zeile nicht bearbeitet</v>
      </c>
      <c r="O207" s="41" t="str">
        <f t="shared" si="32"/>
        <v>Leere Zellen</v>
      </c>
      <c r="P207" s="42"/>
      <c r="Q207" s="27" t="str">
        <f t="shared" si="29"/>
        <v/>
      </c>
      <c r="R207" s="82" t="str">
        <f t="shared" si="33"/>
        <v/>
      </c>
      <c r="S207" s="82" t="str">
        <f t="shared" si="34"/>
        <v/>
      </c>
      <c r="U207" s="82">
        <f t="shared" si="35"/>
        <v>0</v>
      </c>
      <c r="V207" s="82" t="str">
        <f t="shared" si="36"/>
        <v>Ja</v>
      </c>
    </row>
    <row r="208" spans="1:22" ht="24" customHeight="1" x14ac:dyDescent="0.25">
      <c r="A208" s="27">
        <v>199</v>
      </c>
      <c r="B208" s="115"/>
      <c r="C208" s="114"/>
      <c r="D208" s="181"/>
      <c r="E208" s="182"/>
      <c r="F208" s="182"/>
      <c r="G208" s="182"/>
      <c r="H208" s="176"/>
      <c r="I208" s="177"/>
      <c r="J208" s="85" t="str">
        <f t="shared" si="30"/>
        <v/>
      </c>
      <c r="K208" s="71" t="str">
        <f t="shared" si="19"/>
        <v/>
      </c>
      <c r="N208" s="40" t="str">
        <f t="shared" si="31"/>
        <v>Zeile nicht bearbeitet</v>
      </c>
      <c r="O208" s="41" t="str">
        <f t="shared" si="32"/>
        <v>Leere Zellen</v>
      </c>
      <c r="P208" s="42"/>
      <c r="Q208" s="27" t="str">
        <f t="shared" si="29"/>
        <v/>
      </c>
      <c r="R208" s="82" t="str">
        <f t="shared" si="33"/>
        <v/>
      </c>
      <c r="S208" s="82" t="str">
        <f t="shared" si="34"/>
        <v/>
      </c>
      <c r="U208" s="82">
        <f t="shared" si="35"/>
        <v>0</v>
      </c>
      <c r="V208" s="82" t="str">
        <f t="shared" si="36"/>
        <v>Ja</v>
      </c>
    </row>
    <row r="209" spans="1:22" ht="24" customHeight="1" x14ac:dyDescent="0.25">
      <c r="A209" s="27">
        <v>200</v>
      </c>
      <c r="B209" s="115"/>
      <c r="C209" s="114"/>
      <c r="D209" s="181"/>
      <c r="E209" s="182"/>
      <c r="F209" s="182"/>
      <c r="G209" s="182"/>
      <c r="H209" s="176"/>
      <c r="I209" s="177"/>
      <c r="J209" s="85" t="str">
        <f>IF(S209="Duplikat","Bitte Plausibilität prüfen","")</f>
        <v/>
      </c>
      <c r="K209" s="71" t="str">
        <f t="shared" si="19"/>
        <v/>
      </c>
      <c r="N209" s="40" t="str">
        <f t="shared" si="31"/>
        <v>Zeile nicht bearbeitet</v>
      </c>
      <c r="O209" s="41" t="str">
        <f t="shared" si="32"/>
        <v>Leere Zellen</v>
      </c>
      <c r="P209" s="42"/>
      <c r="Q209" s="27" t="str">
        <f t="shared" si="29"/>
        <v/>
      </c>
      <c r="R209" s="82" t="str">
        <f t="shared" si="33"/>
        <v/>
      </c>
      <c r="S209" s="82" t="str">
        <f t="shared" si="34"/>
        <v/>
      </c>
      <c r="U209" s="82">
        <f t="shared" si="35"/>
        <v>0</v>
      </c>
      <c r="V209" s="82" t="str">
        <f t="shared" si="36"/>
        <v>Ja</v>
      </c>
    </row>
  </sheetData>
  <sheetProtection algorithmName="SHA-512" hashValue="IG846rHjF33RH6XrGdLULpGNNeFNXfPiRY3rigVr1jK9IqSwZBBhV85ENyc9Gm7ysoqtRg4wBQumIK8qrOyojA==" saltValue="y6ucEGX5h3lp5qOV8aiMbg==" spinCount="100000" sheet="1" objects="1" scenarios="1" selectLockedCells="1"/>
  <dataConsolidate/>
  <mergeCells count="409">
    <mergeCell ref="D25:G25"/>
    <mergeCell ref="H20:I20"/>
    <mergeCell ref="D24:G24"/>
    <mergeCell ref="H24:I24"/>
    <mergeCell ref="H13:I13"/>
    <mergeCell ref="H10:I10"/>
    <mergeCell ref="D10:G10"/>
    <mergeCell ref="D13:G13"/>
    <mergeCell ref="H11:I11"/>
    <mergeCell ref="H12:I12"/>
    <mergeCell ref="D11:G11"/>
    <mergeCell ref="D12:G12"/>
    <mergeCell ref="D21:G21"/>
    <mergeCell ref="D22:G22"/>
    <mergeCell ref="D23:G23"/>
    <mergeCell ref="D35:G35"/>
    <mergeCell ref="D36:G36"/>
    <mergeCell ref="D52:G52"/>
    <mergeCell ref="D26:G26"/>
    <mergeCell ref="D40:G40"/>
    <mergeCell ref="D41:G41"/>
    <mergeCell ref="D29:G29"/>
    <mergeCell ref="D37:G37"/>
    <mergeCell ref="D38:G38"/>
    <mergeCell ref="D39:G39"/>
    <mergeCell ref="D28:G28"/>
    <mergeCell ref="D30:G30"/>
    <mergeCell ref="D31:G31"/>
    <mergeCell ref="D43:G43"/>
    <mergeCell ref="D44:G44"/>
    <mergeCell ref="D45:G45"/>
    <mergeCell ref="D32:G32"/>
    <mergeCell ref="D33:G33"/>
    <mergeCell ref="D42:G42"/>
    <mergeCell ref="D46:G46"/>
    <mergeCell ref="D47:G47"/>
    <mergeCell ref="D34:G34"/>
    <mergeCell ref="D51:G51"/>
    <mergeCell ref="D48:G48"/>
    <mergeCell ref="D106:G106"/>
    <mergeCell ref="D107:G107"/>
    <mergeCell ref="D108:G108"/>
    <mergeCell ref="D109:G109"/>
    <mergeCell ref="D110:G110"/>
    <mergeCell ref="D111:G111"/>
    <mergeCell ref="D112:G112"/>
    <mergeCell ref="D113:G113"/>
    <mergeCell ref="D114:G114"/>
    <mergeCell ref="D91:G91"/>
    <mergeCell ref="D92:G92"/>
    <mergeCell ref="D93:G93"/>
    <mergeCell ref="D88:G88"/>
    <mergeCell ref="D89:G89"/>
    <mergeCell ref="D90:G90"/>
    <mergeCell ref="D85:G85"/>
    <mergeCell ref="D104:G104"/>
    <mergeCell ref="D105:G105"/>
    <mergeCell ref="D102:G102"/>
    <mergeCell ref="D103:G103"/>
    <mergeCell ref="D94:G94"/>
    <mergeCell ref="D95:G95"/>
    <mergeCell ref="D96:G96"/>
    <mergeCell ref="D97:G97"/>
    <mergeCell ref="D87:G87"/>
    <mergeCell ref="D86:G86"/>
    <mergeCell ref="D205:G205"/>
    <mergeCell ref="H205:I205"/>
    <mergeCell ref="D206:G206"/>
    <mergeCell ref="H206:I206"/>
    <mergeCell ref="D207:G207"/>
    <mergeCell ref="H207:I207"/>
    <mergeCell ref="D208:G208"/>
    <mergeCell ref="H208:I208"/>
    <mergeCell ref="U7:U8"/>
    <mergeCell ref="D200:G200"/>
    <mergeCell ref="H200:I200"/>
    <mergeCell ref="D201:G201"/>
    <mergeCell ref="H201:I201"/>
    <mergeCell ref="D202:G202"/>
    <mergeCell ref="H202:I202"/>
    <mergeCell ref="D203:G203"/>
    <mergeCell ref="H203:I203"/>
    <mergeCell ref="D204:G204"/>
    <mergeCell ref="H204:I204"/>
    <mergeCell ref="D195:G195"/>
    <mergeCell ref="H195:I195"/>
    <mergeCell ref="D196:G196"/>
    <mergeCell ref="A6:I7"/>
    <mergeCell ref="H196:I196"/>
    <mergeCell ref="D197:G197"/>
    <mergeCell ref="H197:I197"/>
    <mergeCell ref="D198:G198"/>
    <mergeCell ref="H198:I198"/>
    <mergeCell ref="D199:G199"/>
    <mergeCell ref="H199:I199"/>
    <mergeCell ref="D190:G190"/>
    <mergeCell ref="H190:I190"/>
    <mergeCell ref="D191:G191"/>
    <mergeCell ref="H191:I191"/>
    <mergeCell ref="D192:G192"/>
    <mergeCell ref="H192:I192"/>
    <mergeCell ref="D193:G193"/>
    <mergeCell ref="H193:I193"/>
    <mergeCell ref="D194:G194"/>
    <mergeCell ref="H194:I194"/>
    <mergeCell ref="D185:G185"/>
    <mergeCell ref="H185:I185"/>
    <mergeCell ref="D186:G186"/>
    <mergeCell ref="H186:I186"/>
    <mergeCell ref="D187:G187"/>
    <mergeCell ref="H187:I187"/>
    <mergeCell ref="D188:G188"/>
    <mergeCell ref="H188:I188"/>
    <mergeCell ref="D189:G189"/>
    <mergeCell ref="H189:I189"/>
    <mergeCell ref="D180:G180"/>
    <mergeCell ref="H180:I180"/>
    <mergeCell ref="D181:G181"/>
    <mergeCell ref="H181:I181"/>
    <mergeCell ref="D182:G182"/>
    <mergeCell ref="H182:I182"/>
    <mergeCell ref="D183:G183"/>
    <mergeCell ref="H183:I183"/>
    <mergeCell ref="D184:G184"/>
    <mergeCell ref="H184:I184"/>
    <mergeCell ref="D175:G175"/>
    <mergeCell ref="H175:I175"/>
    <mergeCell ref="D176:G176"/>
    <mergeCell ref="H176:I176"/>
    <mergeCell ref="D177:G177"/>
    <mergeCell ref="H177:I177"/>
    <mergeCell ref="D178:G178"/>
    <mergeCell ref="H178:I178"/>
    <mergeCell ref="D179:G179"/>
    <mergeCell ref="H179:I179"/>
    <mergeCell ref="D170:G170"/>
    <mergeCell ref="H170:I170"/>
    <mergeCell ref="D171:G171"/>
    <mergeCell ref="H171:I171"/>
    <mergeCell ref="D172:G172"/>
    <mergeCell ref="H172:I172"/>
    <mergeCell ref="D173:G173"/>
    <mergeCell ref="H173:I173"/>
    <mergeCell ref="D174:G174"/>
    <mergeCell ref="H174:I174"/>
    <mergeCell ref="H165:I165"/>
    <mergeCell ref="H166:I166"/>
    <mergeCell ref="H167:I167"/>
    <mergeCell ref="H168:I168"/>
    <mergeCell ref="H169:I169"/>
    <mergeCell ref="D165:G165"/>
    <mergeCell ref="D166:G166"/>
    <mergeCell ref="D167:G167"/>
    <mergeCell ref="D168:G168"/>
    <mergeCell ref="D169:G169"/>
    <mergeCell ref="H160:I160"/>
    <mergeCell ref="H161:I161"/>
    <mergeCell ref="H162:I162"/>
    <mergeCell ref="H163:I163"/>
    <mergeCell ref="H164:I164"/>
    <mergeCell ref="D160:G160"/>
    <mergeCell ref="D161:G161"/>
    <mergeCell ref="D162:G162"/>
    <mergeCell ref="D163:G163"/>
    <mergeCell ref="D164:G164"/>
    <mergeCell ref="H155:I155"/>
    <mergeCell ref="H156:I156"/>
    <mergeCell ref="H157:I157"/>
    <mergeCell ref="H158:I158"/>
    <mergeCell ref="H159:I159"/>
    <mergeCell ref="D155:G155"/>
    <mergeCell ref="D156:G156"/>
    <mergeCell ref="D157:G157"/>
    <mergeCell ref="D158:G158"/>
    <mergeCell ref="D159:G159"/>
    <mergeCell ref="H150:I150"/>
    <mergeCell ref="H151:I151"/>
    <mergeCell ref="H152:I152"/>
    <mergeCell ref="H153:I153"/>
    <mergeCell ref="H154:I154"/>
    <mergeCell ref="D150:G150"/>
    <mergeCell ref="D151:G151"/>
    <mergeCell ref="D152:G152"/>
    <mergeCell ref="D153:G153"/>
    <mergeCell ref="D154:G154"/>
    <mergeCell ref="H145:I145"/>
    <mergeCell ref="H146:I146"/>
    <mergeCell ref="H147:I147"/>
    <mergeCell ref="H148:I148"/>
    <mergeCell ref="H149:I149"/>
    <mergeCell ref="D145:G145"/>
    <mergeCell ref="D146:G146"/>
    <mergeCell ref="D147:G147"/>
    <mergeCell ref="D148:G148"/>
    <mergeCell ref="D149:G149"/>
    <mergeCell ref="H140:I140"/>
    <mergeCell ref="H141:I141"/>
    <mergeCell ref="H142:I142"/>
    <mergeCell ref="H143:I143"/>
    <mergeCell ref="H144:I144"/>
    <mergeCell ref="D140:G140"/>
    <mergeCell ref="D141:G141"/>
    <mergeCell ref="D142:G142"/>
    <mergeCell ref="D143:G143"/>
    <mergeCell ref="D144:G144"/>
    <mergeCell ref="H135:I135"/>
    <mergeCell ref="H136:I136"/>
    <mergeCell ref="H137:I137"/>
    <mergeCell ref="H138:I138"/>
    <mergeCell ref="H139:I139"/>
    <mergeCell ref="D135:G135"/>
    <mergeCell ref="D136:G136"/>
    <mergeCell ref="D137:G137"/>
    <mergeCell ref="D138:G138"/>
    <mergeCell ref="D139:G139"/>
    <mergeCell ref="H130:I130"/>
    <mergeCell ref="H131:I131"/>
    <mergeCell ref="H132:I132"/>
    <mergeCell ref="H133:I133"/>
    <mergeCell ref="H134:I134"/>
    <mergeCell ref="D130:G130"/>
    <mergeCell ref="D131:G131"/>
    <mergeCell ref="D132:G132"/>
    <mergeCell ref="D133:G133"/>
    <mergeCell ref="D134:G134"/>
    <mergeCell ref="H125:I125"/>
    <mergeCell ref="H126:I126"/>
    <mergeCell ref="H127:I127"/>
    <mergeCell ref="H128:I128"/>
    <mergeCell ref="H129:I129"/>
    <mergeCell ref="D125:G125"/>
    <mergeCell ref="D126:G126"/>
    <mergeCell ref="D127:G127"/>
    <mergeCell ref="D128:G128"/>
    <mergeCell ref="D129:G129"/>
    <mergeCell ref="H121:I121"/>
    <mergeCell ref="H122:I122"/>
    <mergeCell ref="H123:I123"/>
    <mergeCell ref="H124:I124"/>
    <mergeCell ref="D120:G120"/>
    <mergeCell ref="D121:G121"/>
    <mergeCell ref="D122:G122"/>
    <mergeCell ref="D123:G123"/>
    <mergeCell ref="D124:G124"/>
    <mergeCell ref="D4:E4"/>
    <mergeCell ref="H9:I9"/>
    <mergeCell ref="D9:G9"/>
    <mergeCell ref="A5:I5"/>
    <mergeCell ref="H21:I21"/>
    <mergeCell ref="H22:I22"/>
    <mergeCell ref="H23:I23"/>
    <mergeCell ref="H27:I27"/>
    <mergeCell ref="H14:I14"/>
    <mergeCell ref="H15:I15"/>
    <mergeCell ref="H16:I16"/>
    <mergeCell ref="H17:I17"/>
    <mergeCell ref="H18:I18"/>
    <mergeCell ref="H19:I19"/>
    <mergeCell ref="H25:I25"/>
    <mergeCell ref="H26:I26"/>
    <mergeCell ref="D27:G27"/>
    <mergeCell ref="D19:G19"/>
    <mergeCell ref="D14:G14"/>
    <mergeCell ref="D15:G15"/>
    <mergeCell ref="D16:G16"/>
    <mergeCell ref="D17:G17"/>
    <mergeCell ref="D18:G18"/>
    <mergeCell ref="D20:G20"/>
    <mergeCell ref="H42:I42"/>
    <mergeCell ref="H46:I46"/>
    <mergeCell ref="H34:I34"/>
    <mergeCell ref="H35:I35"/>
    <mergeCell ref="H36:I36"/>
    <mergeCell ref="H51:I51"/>
    <mergeCell ref="H48:I48"/>
    <mergeCell ref="H43:I43"/>
    <mergeCell ref="H44:I44"/>
    <mergeCell ref="H45:I45"/>
    <mergeCell ref="H40:I40"/>
    <mergeCell ref="H41:I41"/>
    <mergeCell ref="H47:I47"/>
    <mergeCell ref="H49:I49"/>
    <mergeCell ref="H50:I50"/>
    <mergeCell ref="H29:I29"/>
    <mergeCell ref="H37:I37"/>
    <mergeCell ref="H38:I38"/>
    <mergeCell ref="H39:I39"/>
    <mergeCell ref="H28:I28"/>
    <mergeCell ref="H30:I30"/>
    <mergeCell ref="H31:I31"/>
    <mergeCell ref="H32:I32"/>
    <mergeCell ref="H33:I33"/>
    <mergeCell ref="D49:G49"/>
    <mergeCell ref="D50:G50"/>
    <mergeCell ref="H55:I55"/>
    <mergeCell ref="H56:I56"/>
    <mergeCell ref="H52:I52"/>
    <mergeCell ref="H57:I57"/>
    <mergeCell ref="H53:I53"/>
    <mergeCell ref="H54:I54"/>
    <mergeCell ref="D55:G55"/>
    <mergeCell ref="D56:G56"/>
    <mergeCell ref="D57:G57"/>
    <mergeCell ref="D53:G53"/>
    <mergeCell ref="D54:G54"/>
    <mergeCell ref="H61:I61"/>
    <mergeCell ref="H62:I62"/>
    <mergeCell ref="H63:I63"/>
    <mergeCell ref="H58:I58"/>
    <mergeCell ref="H59:I59"/>
    <mergeCell ref="H60:I60"/>
    <mergeCell ref="D61:G61"/>
    <mergeCell ref="D62:G62"/>
    <mergeCell ref="D63:G63"/>
    <mergeCell ref="D58:G58"/>
    <mergeCell ref="D59:G59"/>
    <mergeCell ref="D60:G60"/>
    <mergeCell ref="H67:I67"/>
    <mergeCell ref="H68:I68"/>
    <mergeCell ref="H69:I69"/>
    <mergeCell ref="H64:I64"/>
    <mergeCell ref="H65:I65"/>
    <mergeCell ref="H66:I66"/>
    <mergeCell ref="D67:G67"/>
    <mergeCell ref="D68:G68"/>
    <mergeCell ref="D69:G69"/>
    <mergeCell ref="D64:G64"/>
    <mergeCell ref="D65:G65"/>
    <mergeCell ref="D66:G66"/>
    <mergeCell ref="H73:I73"/>
    <mergeCell ref="H74:I74"/>
    <mergeCell ref="H75:I75"/>
    <mergeCell ref="H70:I70"/>
    <mergeCell ref="H71:I71"/>
    <mergeCell ref="H72:I72"/>
    <mergeCell ref="D73:G73"/>
    <mergeCell ref="D74:G74"/>
    <mergeCell ref="D75:G75"/>
    <mergeCell ref="D70:G70"/>
    <mergeCell ref="D71:G71"/>
    <mergeCell ref="D72:G72"/>
    <mergeCell ref="H81:I81"/>
    <mergeCell ref="H76:I76"/>
    <mergeCell ref="H77:I77"/>
    <mergeCell ref="H78:I78"/>
    <mergeCell ref="D79:G79"/>
    <mergeCell ref="D80:G80"/>
    <mergeCell ref="D81:G81"/>
    <mergeCell ref="D76:G76"/>
    <mergeCell ref="D77:G77"/>
    <mergeCell ref="D78:G78"/>
    <mergeCell ref="H102:I102"/>
    <mergeCell ref="H103:I103"/>
    <mergeCell ref="H94:I94"/>
    <mergeCell ref="H95:I95"/>
    <mergeCell ref="H96:I96"/>
    <mergeCell ref="H97:I97"/>
    <mergeCell ref="D98:G98"/>
    <mergeCell ref="D99:G99"/>
    <mergeCell ref="D101:G101"/>
    <mergeCell ref="D100:G100"/>
    <mergeCell ref="D209:G209"/>
    <mergeCell ref="H209:I209"/>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D115:G115"/>
    <mergeCell ref="D116:G116"/>
    <mergeCell ref="D117:G117"/>
    <mergeCell ref="D118:G118"/>
    <mergeCell ref="D119:G119"/>
    <mergeCell ref="H120:I120"/>
    <mergeCell ref="J5:K5"/>
    <mergeCell ref="J6:K7"/>
    <mergeCell ref="A1:F1"/>
    <mergeCell ref="H98:I98"/>
    <mergeCell ref="H99:I99"/>
    <mergeCell ref="H101:I101"/>
    <mergeCell ref="H100:I100"/>
    <mergeCell ref="H91:I91"/>
    <mergeCell ref="H92:I92"/>
    <mergeCell ref="H93:I93"/>
    <mergeCell ref="H88:I88"/>
    <mergeCell ref="H89:I89"/>
    <mergeCell ref="H90:I90"/>
    <mergeCell ref="H86:I86"/>
    <mergeCell ref="H87:I87"/>
    <mergeCell ref="H82:I82"/>
    <mergeCell ref="H83:I83"/>
    <mergeCell ref="H84:I84"/>
    <mergeCell ref="H85:I85"/>
    <mergeCell ref="D82:G82"/>
    <mergeCell ref="D83:G83"/>
    <mergeCell ref="D84:G84"/>
    <mergeCell ref="H79:I79"/>
    <mergeCell ref="H80:I80"/>
  </mergeCells>
  <phoneticPr fontId="0" type="noConversion"/>
  <conditionalFormatting sqref="B10:B209">
    <cfRule type="expression" dxfId="8" priority="4" stopIfTrue="1">
      <formula>AND($N10="Zeile bearbeitet",LEN(TRIM($B10))=0)</formula>
    </cfRule>
  </conditionalFormatting>
  <conditionalFormatting sqref="C10:C209">
    <cfRule type="expression" dxfId="7" priority="1">
      <formula>IF($N10="Zeile bearbeitet",LEN(TRIM($C10))=0)</formula>
    </cfRule>
  </conditionalFormatting>
  <conditionalFormatting sqref="D10:G209">
    <cfRule type="expression" dxfId="6" priority="3" stopIfTrue="1">
      <formula>IF($N10="Zeile bearbeitet",LEN(TRIM($D10))=0)</formula>
    </cfRule>
  </conditionalFormatting>
  <conditionalFormatting sqref="H10:H209">
    <cfRule type="expression" dxfId="5" priority="2" stopIfTrue="1">
      <formula>IF($N10="Zeile bearbeitet",LEN(TRIM($H10))=0)</formula>
    </cfRule>
  </conditionalFormatting>
  <conditionalFormatting sqref="J5:K5">
    <cfRule type="expression" dxfId="4" priority="20">
      <formula>$U$9&gt;0</formula>
    </cfRule>
  </conditionalFormatting>
  <conditionalFormatting sqref="J6:K7">
    <cfRule type="expression" dxfId="3" priority="17">
      <formula>$U$9=0</formula>
    </cfRule>
    <cfRule type="expression" dxfId="2" priority="18">
      <formula>AND($U$9&gt;0,LEN(TRIM(J6))=0)</formula>
    </cfRule>
    <cfRule type="expression" dxfId="1" priority="19">
      <formula>$U$9&gt;0</formula>
    </cfRule>
  </conditionalFormatting>
  <conditionalFormatting sqref="K10:K209">
    <cfRule type="expression" dxfId="0" priority="8714" stopIfTrue="1">
      <formula>$K10="Zeile vollständig zu bearbeiten"</formula>
    </cfRule>
  </conditionalFormatting>
  <dataValidations count="5">
    <dataValidation type="list" allowBlank="1" showInputMessage="1" showErrorMessage="1" errorTitle="Hinweis" error="Auswahl treffen über Dropdown-Liste." sqref="H10:I209" xr:uid="{00000000-0002-0000-0200-000000000000}">
      <formula1>"BET, Ablatio"</formula1>
    </dataValidation>
    <dataValidation type="textLength" allowBlank="1" showInputMessage="1" showErrorMessage="1" errorTitle="Eingabefehler" error="Nur Texteingabe bis 150 Zeichen möglich." sqref="D10:G209" xr:uid="{00000000-0002-0000-0200-000002000000}">
      <formula1>0</formula1>
      <formula2>150</formula2>
    </dataValidation>
    <dataValidation allowBlank="1" showInputMessage="1" showErrorMessage="1" errorTitle="Hinweis" error="Auswahl treffen über Dropdown-Liste." sqref="J8:J1048576 J1:J4" xr:uid="{00000000-0002-0000-0200-000003000000}"/>
    <dataValidation type="date" allowBlank="1" showInputMessage="1" showErrorMessage="1" errorTitle="Eingabefehler" error="Format: tt.mm.jjjj_x000a__x000a_Zeitraum zwischen 01.01.1900 - 01.01.2025 angeben." sqref="C10:C209" xr:uid="{00000000-0002-0000-0200-000004000000}">
      <formula1>1</formula1>
      <formula2>45658</formula2>
    </dataValidation>
    <dataValidation type="date" allowBlank="1" showInputMessage="1" showErrorMessage="1" error="Format: tt.mm.jjjj_x000a__x000a_Zeitraum zwichen 01.01.2020 - 31.12.2025 angeben." sqref="B10:B209" xr:uid="{5D5C4249-E69B-4748-9C04-3327039CE24C}">
      <formula1>43831</formula1>
      <formula2>46022</formula2>
    </dataValidation>
  </dataValidations>
  <pageMargins left="0.59" right="3.9E-2" top="0.39" bottom="0.73899999999999999" header="0.11799999999999999" footer="0.11"/>
  <pageSetup scale="96" orientation="portrait" r:id="rId1"/>
  <headerFooter>
    <oddFooter>&amp;L&amp;"Arial,Regular"&amp;7&amp;F&amp;R&amp;"Arial,Regular"&amp;7&amp;P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8"/>
  <sheetViews>
    <sheetView showGridLines="0" zoomScaleNormal="100" workbookViewId="0">
      <selection activeCell="A50" sqref="A50"/>
    </sheetView>
  </sheetViews>
  <sheetFormatPr defaultColWidth="11.42578125" defaultRowHeight="12.75" x14ac:dyDescent="0.2"/>
  <cols>
    <col min="1" max="1" width="22.5703125" style="1" customWidth="1"/>
    <col min="2" max="2" width="37.42578125" style="1" customWidth="1"/>
    <col min="3" max="3" width="39.7109375" style="1" customWidth="1"/>
    <col min="4" max="4" width="10.28515625" style="1" customWidth="1"/>
    <col min="5" max="5" width="9.28515625" style="1" customWidth="1"/>
    <col min="6" max="6" width="10.7109375" style="1" customWidth="1"/>
    <col min="7" max="256" width="9.28515625" style="1" customWidth="1"/>
    <col min="257" max="16384" width="11.42578125" style="1"/>
  </cols>
  <sheetData>
    <row r="1" spans="1:8" ht="15" customHeight="1" x14ac:dyDescent="0.2">
      <c r="A1" s="139" t="s">
        <v>864</v>
      </c>
      <c r="B1" s="202"/>
    </row>
    <row r="2" spans="1:8" x14ac:dyDescent="0.2">
      <c r="A2" s="202"/>
      <c r="B2" s="202"/>
    </row>
    <row r="3" spans="1:8" ht="9.75" customHeight="1" x14ac:dyDescent="0.2">
      <c r="C3" s="2"/>
    </row>
    <row r="4" spans="1:8" ht="9.75" customHeight="1" x14ac:dyDescent="0.2">
      <c r="C4" s="2"/>
    </row>
    <row r="5" spans="1:8" ht="9.75" customHeight="1" x14ac:dyDescent="0.2">
      <c r="C5" s="2"/>
    </row>
    <row r="6" spans="1:8" ht="52.9" customHeight="1" x14ac:dyDescent="0.2">
      <c r="A6" s="205" t="s">
        <v>449</v>
      </c>
      <c r="B6" s="205"/>
      <c r="C6" s="205"/>
    </row>
    <row r="7" spans="1:8" ht="13.5" customHeight="1" x14ac:dyDescent="0.2">
      <c r="H7" s="2"/>
    </row>
    <row r="8" spans="1:8" ht="15.75" customHeight="1" x14ac:dyDescent="0.2">
      <c r="A8" s="3"/>
      <c r="B8" s="26" t="s">
        <v>400</v>
      </c>
      <c r="C8" s="26" t="s">
        <v>401</v>
      </c>
    </row>
    <row r="9" spans="1:8" ht="72" customHeight="1" x14ac:dyDescent="0.2">
      <c r="A9" s="4" t="s">
        <v>434</v>
      </c>
      <c r="B9" s="87" t="s">
        <v>776</v>
      </c>
      <c r="C9" s="87" t="s">
        <v>777</v>
      </c>
    </row>
    <row r="10" spans="1:8" ht="87.75" customHeight="1" x14ac:dyDescent="0.2">
      <c r="A10" s="58" t="s">
        <v>435</v>
      </c>
      <c r="B10" s="87" t="s">
        <v>830</v>
      </c>
      <c r="C10" s="87" t="s">
        <v>775</v>
      </c>
    </row>
    <row r="11" spans="1:8" ht="80.25" customHeight="1" x14ac:dyDescent="0.2">
      <c r="A11" s="59" t="s">
        <v>445</v>
      </c>
      <c r="B11" s="209" t="s">
        <v>733</v>
      </c>
      <c r="C11" s="210"/>
    </row>
    <row r="12" spans="1:8" ht="45.75" customHeight="1" x14ac:dyDescent="0.2">
      <c r="A12" s="59" t="s">
        <v>831</v>
      </c>
      <c r="B12" s="211" t="s">
        <v>833</v>
      </c>
      <c r="C12" s="212"/>
    </row>
    <row r="13" spans="1:8" ht="62.25" customHeight="1" x14ac:dyDescent="0.2">
      <c r="A13" s="4" t="s">
        <v>446</v>
      </c>
      <c r="B13" s="203" t="s">
        <v>723</v>
      </c>
      <c r="C13" s="208"/>
    </row>
    <row r="14" spans="1:8" ht="75" customHeight="1" x14ac:dyDescent="0.2">
      <c r="A14" s="4" t="s">
        <v>447</v>
      </c>
      <c r="B14" s="203" t="s">
        <v>724</v>
      </c>
      <c r="C14" s="208"/>
    </row>
    <row r="15" spans="1:8" ht="61.15" customHeight="1" x14ac:dyDescent="0.2">
      <c r="A15" s="4" t="s">
        <v>448</v>
      </c>
      <c r="B15" s="203" t="s">
        <v>779</v>
      </c>
      <c r="C15" s="208"/>
    </row>
    <row r="16" spans="1:8" ht="61.15" customHeight="1" x14ac:dyDescent="0.2">
      <c r="A16" s="4" t="s">
        <v>402</v>
      </c>
      <c r="B16" s="206" t="s">
        <v>735</v>
      </c>
      <c r="C16" s="207"/>
    </row>
    <row r="17" spans="1:3" ht="133.5" customHeight="1" x14ac:dyDescent="0.2">
      <c r="A17" s="4" t="s">
        <v>436</v>
      </c>
      <c r="B17" s="203" t="s">
        <v>862</v>
      </c>
      <c r="C17" s="204"/>
    </row>
    <row r="18" spans="1:3" ht="98.25" customHeight="1" x14ac:dyDescent="0.2">
      <c r="A18" s="4" t="s">
        <v>437</v>
      </c>
      <c r="B18" s="203" t="s">
        <v>443</v>
      </c>
      <c r="C18" s="204"/>
    </row>
  </sheetData>
  <sheetProtection algorithmName="SHA-512" hashValue="w2Ghr2awYNkbc5OOMtGNke4tgajjG6dz3Xw6X0iNnolQOrA5cgPxvl0gT+0juxjTwU2QqEojUsazA3/Anud9sA==" saltValue="DNAlsq/9OnOQQ7k6dHvraw==" spinCount="100000" sheet="1" objects="1" scenarios="1" selectLockedCells="1"/>
  <mergeCells count="10">
    <mergeCell ref="A1:B2"/>
    <mergeCell ref="B18:C18"/>
    <mergeCell ref="B17:C17"/>
    <mergeCell ref="A6:C6"/>
    <mergeCell ref="B16:C16"/>
    <mergeCell ref="B13:C13"/>
    <mergeCell ref="B14:C14"/>
    <mergeCell ref="B15:C15"/>
    <mergeCell ref="B11:C11"/>
    <mergeCell ref="B12:C12"/>
  </mergeCells>
  <phoneticPr fontId="0" type="noConversion"/>
  <pageMargins left="0.59055118110236227" right="3.937007874015748E-2" top="0.39370078740157483" bottom="0.39370078740157483" header="0.11811023622047245" footer="0.11811023622047245"/>
  <pageSetup scale="98" orientation="portrait" r:id="rId1"/>
  <headerFooter>
    <oddFooter>&amp;L&amp;"Arial,Regular"&amp;7&amp;F&amp;R&amp;"Arial,Regular"&amp;7&amp;P</oddFooter>
  </headerFooter>
  <rowBreaks count="1" manualBreakCount="1">
    <brk id="16" max="2"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Antrag</vt:lpstr>
      <vt:lpstr>Datenquelle</vt:lpstr>
      <vt:lpstr>OP-Auflistung</vt:lpstr>
      <vt:lpstr>Merkblatt</vt:lpstr>
      <vt:lpstr>Art_der_OP_BET_Ablatio</vt:lpstr>
      <vt:lpstr>Einzelnachweisverfahren</vt:lpstr>
      <vt:lpstr>Erhebungsbogenverfahren</vt:lpstr>
      <vt:lpstr>GebLand</vt:lpstr>
      <vt:lpstr>Klinikum_mit_Ortsangabe</vt:lpstr>
      <vt:lpstr>KlinikumVerkettet4</vt:lpstr>
      <vt:lpstr>Leer</vt:lpstr>
      <vt:lpstr>OP_Datum</vt:lpstr>
      <vt:lpstr>Plausibilität_Begründung</vt:lpstr>
      <vt:lpstr>Antrag!Print_Area</vt:lpstr>
      <vt:lpstr>Merkblatt!Print_Area</vt:lpstr>
      <vt:lpstr>Antrag!Print_Titles</vt:lpstr>
      <vt:lpstr>Merkblatt!Print_Titles</vt:lpstr>
      <vt:lpstr>'OP-Auflistung'!Print_Titles</vt:lpstr>
      <vt:lpstr>Prüfung_Vollständigkeit</vt:lpstr>
      <vt:lpstr>RegNr</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2025-03-13T09:12:24Z</cp:lastPrinted>
  <dcterms:created xsi:type="dcterms:W3CDTF">2013-07-05T05:47:45Z</dcterms:created>
  <dcterms:modified xsi:type="dcterms:W3CDTF">2025-03-13T09:12:32Z</dcterms:modified>
</cp:coreProperties>
</file>